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0517\Desktop\JANUARY 16, 2025 WEBINAR PAPERS\"/>
    </mc:Choice>
  </mc:AlternateContent>
  <xr:revisionPtr revIDLastSave="0" documentId="8_{B2ED0C93-2CCE-4047-9D94-014B5795DD11}" xr6:coauthVersionLast="47" xr6:coauthVersionMax="47" xr10:uidLastSave="{00000000-0000-0000-0000-000000000000}"/>
  <bookViews>
    <workbookView xWindow="-110" yWindow="-110" windowWidth="19420" windowHeight="10300" xr2:uid="{A5EFED04-D76F-420C-A0A8-BE2DE900E026}"/>
  </bookViews>
  <sheets>
    <sheet name="Bank Statement" sheetId="3" r:id="rId1"/>
    <sheet name="Trial Balance" sheetId="5" r:id="rId2"/>
    <sheet name="FS" sheetId="4" r:id="rId3"/>
  </sheets>
  <definedNames>
    <definedName name="_xlnm._FilterDatabase" localSheetId="0" hidden="1">'Bank Statement'!$A$12:$G$175</definedName>
    <definedName name="_xlnm.Print_Area" localSheetId="0">'Bank Statement'!$A$1:$F$175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4" l="1"/>
  <c r="D45" i="4"/>
  <c r="D21" i="4"/>
  <c r="D96" i="4" s="1"/>
  <c r="D27" i="4"/>
  <c r="D23" i="4" l="1"/>
  <c r="D31" i="4" s="1"/>
  <c r="D29" i="4" l="1"/>
  <c r="D8" i="4" l="1"/>
  <c r="D10" i="4" l="1"/>
  <c r="D90" i="4"/>
  <c r="D92" i="4" s="1"/>
  <c r="B175" i="3" l="1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D46" i="4" l="1"/>
  <c r="D47" i="4" s="1"/>
  <c r="D51" i="4" l="1"/>
  <c r="D53" i="4" s="1"/>
  <c r="D56" i="4" s="1"/>
  <c r="D60" i="4" s="1"/>
  <c r="D62" i="4" l="1"/>
  <c r="D77" i="4"/>
  <c r="D80" i="4" s="1"/>
  <c r="D87" i="4" s="1"/>
  <c r="D100" i="4" s="1"/>
  <c r="D22" i="4"/>
  <c r="D102" i="4" l="1"/>
  <c r="D14" i="4"/>
  <c r="D15" i="4" s="1"/>
  <c r="D17" i="4" s="1"/>
  <c r="D33" i="4" s="1"/>
</calcChain>
</file>

<file path=xl/sharedStrings.xml><?xml version="1.0" encoding="utf-8"?>
<sst xmlns="http://schemas.openxmlformats.org/spreadsheetml/2006/main" count="410" uniqueCount="192">
  <si>
    <r>
      <rPr>
        <sz val="7"/>
        <color rgb="FF333333"/>
        <rFont val="Arial MT"/>
        <family val="2"/>
      </rPr>
      <t>Account Number</t>
    </r>
  </si>
  <si>
    <r>
      <rPr>
        <sz val="7"/>
        <color rgb="FF333333"/>
        <rFont val="Arial MT"/>
        <family val="2"/>
      </rPr>
      <t>Opening Balance</t>
    </r>
  </si>
  <si>
    <r>
      <rPr>
        <sz val="7"/>
        <color rgb="FF333333"/>
        <rFont val="Arial MT"/>
        <family val="2"/>
      </rPr>
      <t>Total Withdrawals</t>
    </r>
  </si>
  <si>
    <r>
      <rPr>
        <sz val="7"/>
        <color rgb="FF333333"/>
        <rFont val="Arial MT"/>
        <family val="2"/>
      </rPr>
      <t>Total Lodgement</t>
    </r>
  </si>
  <si>
    <r>
      <rPr>
        <sz val="7"/>
        <color rgb="FF333333"/>
        <rFont val="Arial MT"/>
        <family val="2"/>
      </rPr>
      <t>Closing Balance</t>
    </r>
  </si>
  <si>
    <r>
      <rPr>
        <sz val="7"/>
        <color rgb="FF333333"/>
        <rFont val="Arial MT"/>
        <family val="2"/>
      </rPr>
      <t>Cleared Balance</t>
    </r>
  </si>
  <si>
    <r>
      <rPr>
        <sz val="7"/>
        <color rgb="FF333333"/>
        <rFont val="Arial MT"/>
        <family val="2"/>
      </rPr>
      <t>UnCleared Balance</t>
    </r>
  </si>
  <si>
    <r>
      <rPr>
        <sz val="7"/>
        <color rgb="FF333333"/>
        <rFont val="Arial MT"/>
        <family val="2"/>
      </rPr>
      <t>Summary Statement for</t>
    </r>
  </si>
  <si>
    <r>
      <rPr>
        <sz val="7"/>
        <color rgb="FF333333"/>
        <rFont val="Arial MT"/>
        <family val="2"/>
      </rPr>
      <t>Currency</t>
    </r>
  </si>
  <si>
    <r>
      <rPr>
        <sz val="7"/>
        <color rgb="FF333333"/>
        <rFont val="Arial MT"/>
        <family val="2"/>
      </rPr>
      <t>NGN</t>
    </r>
  </si>
  <si>
    <r>
      <rPr>
        <sz val="7"/>
        <color rgb="FF333333"/>
        <rFont val="Arial MT"/>
        <family val="2"/>
      </rPr>
      <t>Account Name</t>
    </r>
  </si>
  <si>
    <r>
      <rPr>
        <sz val="7"/>
        <color rgb="FF333333"/>
        <rFont val="Arial MT"/>
        <family val="2"/>
      </rPr>
      <t>Branch Address</t>
    </r>
  </si>
  <si>
    <r>
      <rPr>
        <sz val="7"/>
        <color rgb="FF333333"/>
        <rFont val="Arial MT"/>
        <family val="2"/>
      </rPr>
      <t>248 - ALONGAYOBO/IPAJA ROAD OPP DEEPER LIFE BIBLE CHURCH LAGOS STATE</t>
    </r>
  </si>
  <si>
    <r>
      <rPr>
        <sz val="7"/>
        <color rgb="FF333333"/>
        <rFont val="Arial MT"/>
        <family val="2"/>
      </rPr>
      <t>Account Class</t>
    </r>
  </si>
  <si>
    <r>
      <rPr>
        <sz val="16"/>
        <color rgb="FF767676"/>
        <rFont val="Times New Roman"/>
        <family val="1"/>
      </rPr>
      <t>TRANSACTIONS</t>
    </r>
  </si>
  <si>
    <r>
      <rPr>
        <sz val="7"/>
        <color rgb="FF333333"/>
        <rFont val="Arial MT"/>
        <family val="2"/>
      </rPr>
      <t>AIRTIME/ MTN/08034469714</t>
    </r>
  </si>
  <si>
    <r>
      <rPr>
        <sz val="7"/>
        <color rgb="FF333333"/>
        <rFont val="Arial MT"/>
        <family val="2"/>
      </rPr>
      <t>AIRTIME/ AIRTEL/08121108181</t>
    </r>
  </si>
  <si>
    <r>
      <rPr>
        <sz val="7"/>
        <color rgb="FF333333"/>
        <rFont val="Arial MT"/>
        <family val="2"/>
      </rPr>
      <t>FGN ELECTRONIC MONEY TRANSFER LEVY</t>
    </r>
  </si>
  <si>
    <r>
      <rPr>
        <sz val="7"/>
        <color rgb="FF333333"/>
        <rFont val="Arial MT"/>
        <family val="2"/>
      </rPr>
      <t>Mary Ogundijo</t>
    </r>
  </si>
  <si>
    <r>
      <rPr>
        <sz val="7"/>
        <color rgb="FF333333"/>
        <rFont val="Arial MT"/>
        <family val="2"/>
      </rPr>
      <t>Palmpay/Mary Ogundijo</t>
    </r>
  </si>
  <si>
    <r>
      <rPr>
        <sz val="7"/>
        <color rgb="FF333333"/>
        <rFont val="Arial MT"/>
        <family val="2"/>
      </rPr>
      <t>AIRTIME/ MTN/8034469714</t>
    </r>
  </si>
  <si>
    <r>
      <rPr>
        <sz val="7"/>
        <color rgb="FF333333"/>
        <rFont val="Arial MT"/>
        <family val="2"/>
      </rPr>
      <t>Palmpay/MathewOgundijo</t>
    </r>
  </si>
  <si>
    <r>
      <rPr>
        <sz val="7"/>
        <color rgb="FF333333"/>
        <rFont val="Arial MT"/>
        <family val="2"/>
      </rPr>
      <t>001005373492/MARY OLUWANIFESIMI OGUNDIJO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</si>
  <si>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Customer/AT68_TRF|2MPTqfkw|1688845149057273856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</si>
  <si>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Customer/AT68_TRF|2MPTqfkw|1688992254109810688</t>
    </r>
  </si>
  <si>
    <r>
      <rPr>
        <sz val="7"/>
        <color rgb="FF333333"/>
        <rFont val="Arial MT"/>
        <family val="2"/>
      </rPr>
      <t>BAXI---/BAX_TRSF_1691522953_LB9E- Monnify Fun/AT5_MFDS396202308080829130746432DXQP0</t>
    </r>
  </si>
  <si>
    <r>
      <rPr>
        <sz val="7"/>
        <color rgb="FF333333"/>
        <rFont val="Arial MT"/>
        <family val="2"/>
      </rPr>
      <t>BAXI---/BAX_TRSF_1691566274_GIJX- Monnify Fun/AT5_MFDS3962023080908312208124186H6BJ</t>
    </r>
  </si>
  <si>
    <r>
      <rPr>
        <sz val="7"/>
        <color rgb="FF333333"/>
        <rFont val="Arial MT"/>
        <family val="2"/>
      </rPr>
      <t>BAXI---/BAX_TRSF_1691567879_RXXT- Monnify Fun/AT5_MFDS39620230809085759081744LJ0T3Q</t>
    </r>
  </si>
  <si>
    <r>
      <rPr>
        <sz val="7"/>
        <color rgb="FF333333"/>
        <rFont val="Arial MT"/>
        <family val="2"/>
      </rPr>
      <t>CDL/Transfer</t>
    </r>
  </si>
  <si>
    <r>
      <rPr>
        <sz val="7"/>
        <color rgb="FF333333"/>
        <rFont val="Arial MT"/>
        <family val="2"/>
      </rPr>
      <t>BAXI---/BAX_TRSF_1691654615_OBQ8- Monnify Fun/AT5_MFDS225202308100903361016393HBF0M</t>
    </r>
  </si>
  <si>
    <r>
      <rPr>
        <sz val="7"/>
        <color rgb="FF333333"/>
        <rFont val="Arial MT"/>
        <family val="2"/>
      </rPr>
      <t>USSD NIP Transfer from 09037448309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</si>
  <si>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Customer/AT68_TRF|2MPTqfkw|1689654727201775616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</si>
  <si>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Customer/AT68_TRF|2MPTqfkw|1689685745369423872</t>
    </r>
  </si>
  <si>
    <r>
      <rPr>
        <sz val="7"/>
        <color rgb="FF333333"/>
        <rFont val="Arial MT"/>
        <family val="2"/>
      </rPr>
      <t>BAXI---/BAX_TRSF_1691739550_OTI7- Monnify Fun/AT5_MFDS28420230811083910123452L9VLB7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</si>
  <si>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Customer/AT68_TRF|2MPTqfkw|1689906222647848960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</si>
  <si>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Customer/AT68_TRF|2MPTqfkw|1689938980344766464</t>
    </r>
  </si>
  <si>
    <r>
      <rPr>
        <sz val="7"/>
        <color rgb="FF333333"/>
        <rFont val="Arial MT"/>
        <family val="2"/>
      </rPr>
      <t>BAX_TRSF_1691752852_93R1 T27202299101000000000BAX_TRSF_1691752852_93R1000000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</si>
  <si>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Customer/AT68_TRF|2MPTqfkw|1690013137601904640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</si>
  <si>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Customer/AT68_TRF|2MPTqfkw|1690014158690824192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</si>
  <si>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Customer/AT68_TRF|2MPTqfkw|1690202346413912064</t>
    </r>
  </si>
  <si>
    <r>
      <rPr>
        <sz val="7"/>
        <color rgb="FF333333"/>
        <rFont val="Arial MT"/>
        <family val="2"/>
      </rPr>
      <t>BAXI---/BAX_TRSF_1691818557_FYTQ- Monnify Fun/AT5_MFDS65220230812063557015988GU4EKU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</si>
  <si>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Customer/AT68_TRF|2MPTqfkw|1690292600670248960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</si>
  <si>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Customer/AT68_TRF|2MPTqfkw|1690655175569313792</t>
    </r>
  </si>
  <si>
    <r>
      <rPr>
        <sz val="7"/>
        <color rgb="FF333333"/>
        <rFont val="Arial MT"/>
        <family val="2"/>
      </rPr>
      <t>DOT03271912120230813115122398 Iya Ayo 21487798568689000000DOT032719121202308131151223980</t>
    </r>
  </si>
  <si>
    <r>
      <rPr>
        <sz val="7"/>
        <color rgb="FF333333"/>
        <rFont val="Arial MT"/>
        <family val="2"/>
      </rPr>
      <t>AYOBAMI OGUNSANWO/DOT03279571520230813125714522</t>
    </r>
  </si>
  <si>
    <r>
      <rPr>
        <sz val="7"/>
        <color rgb="FF333333"/>
        <rFont val="Arial MT"/>
        <family val="2"/>
      </rPr>
      <t>Palmpay/Esther Dahunsi</t>
    </r>
  </si>
  <si>
    <r>
      <rPr>
        <sz val="7"/>
        <color rgb="FF333333"/>
        <rFont val="Arial MT"/>
        <family val="2"/>
      </rPr>
      <t>001014187863/QR TRF FRMTEMITOPE MAFOLUK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</si>
  <si>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Customer/AT68_TRF|2MPTqfkw|1690750059202945024</t>
    </r>
  </si>
  <si>
    <r>
      <rPr>
        <sz val="7"/>
        <color rgb="FF333333"/>
        <rFont val="Arial MT"/>
        <family val="2"/>
      </rPr>
      <t xml:space="preserve">POS business BLESSED HEROS CASHPOINT/BLESSED HEROPOS Trf for
</t>
    </r>
    <r>
      <rPr>
        <sz val="7"/>
        <color rgb="FF333333"/>
        <rFont val="Arial MT"/>
        <family val="2"/>
      </rPr>
      <t>Customer/AT68_TRF|2MPTqfkw|1690750837239320576</t>
    </r>
  </si>
  <si>
    <r>
      <rPr>
        <sz val="7"/>
        <color rgb="FF333333"/>
        <rFont val="Arial MT"/>
        <family val="2"/>
      </rPr>
      <t>POS business Ifeoluwa Ventures/Ifeoluwa Ven POS Trf for Customer/AT68_TRF|2MPToat0|1690758074215776256</t>
    </r>
  </si>
  <si>
    <r>
      <rPr>
        <sz val="7"/>
        <color rgb="FF333333"/>
        <rFont val="Arial MT"/>
        <family val="2"/>
      </rPr>
      <t>KAYODE FEHINTOLA ROSELINE/USSD_KAYODE FEHINTOLA ROSELINE</t>
    </r>
  </si>
  <si>
    <r>
      <rPr>
        <sz val="7"/>
        <color rgb="FF333333"/>
        <rFont val="Arial MT"/>
        <family val="2"/>
      </rPr>
      <t>SMS Alert Fee-24/07-23/08/2023 + VAT</t>
    </r>
  </si>
  <si>
    <r>
      <rPr>
        <sz val="7"/>
        <color rgb="FF333333"/>
        <rFont val="Arial MT"/>
        <family val="2"/>
      </rPr>
      <t>MAYOWA ELIZABETH AYINDE/Mama lian</t>
    </r>
  </si>
  <si>
    <r>
      <rPr>
        <sz val="7"/>
        <color rgb="FF333333"/>
        <rFont val="Arial MT"/>
        <family val="2"/>
      </rPr>
      <t>BILLS/ MTN DATA/08033505650</t>
    </r>
  </si>
  <si>
    <r>
      <rPr>
        <sz val="7"/>
        <color rgb="FF333333"/>
        <rFont val="Arial MT"/>
        <family val="2"/>
      </rPr>
      <t>BILLS/ AIRTEL DATA/+2348186963161</t>
    </r>
  </si>
  <si>
    <r>
      <rPr>
        <sz val="7"/>
        <color rgb="FF333333"/>
        <rFont val="Arial MT"/>
        <family val="2"/>
      </rPr>
      <t>RVSL_BILLS/ AIRTEL DATA/+2348186963161</t>
    </r>
  </si>
  <si>
    <r>
      <rPr>
        <sz val="7"/>
        <color rgb="FF333333"/>
        <rFont val="Arial MT"/>
        <family val="2"/>
      </rPr>
      <t>BILLS/ MTN DATA/08103326231</t>
    </r>
  </si>
  <si>
    <r>
      <rPr>
        <sz val="7"/>
        <color rgb="FF333333"/>
        <rFont val="Arial MT"/>
        <family val="2"/>
      </rPr>
      <t>TEMITOPE VENTURES/TEMITOPE VEN POS Trf for Customer/AT68_TRF2MPT1q5hd1699487509154947072</t>
    </r>
  </si>
  <si>
    <t>Abejide</t>
  </si>
  <si>
    <r>
      <rPr>
        <sz val="16"/>
        <color rgb="FF767676"/>
        <rFont val="Times New Roman"/>
        <family val="1"/>
      </rPr>
      <t xml:space="preserve">ACCOUNT STATEMENT.
</t>
    </r>
    <r>
      <rPr>
        <sz val="7.5"/>
        <color rgb="FF999999"/>
        <rFont val="Arial MT"/>
        <family val="2"/>
      </rPr>
      <t>Generated on Friday, September 20, 2024 12:01:14 PM</t>
    </r>
  </si>
  <si>
    <t>CURRENT</t>
  </si>
  <si>
    <t>Share capital</t>
  </si>
  <si>
    <t/>
  </si>
  <si>
    <t>Sales</t>
  </si>
  <si>
    <t>Calasification</t>
  </si>
  <si>
    <t>Bank Charges</t>
  </si>
  <si>
    <t>Purchase</t>
  </si>
  <si>
    <t>Transportation</t>
  </si>
  <si>
    <t>salary</t>
  </si>
  <si>
    <t>Stationeries</t>
  </si>
  <si>
    <t>Fueling</t>
  </si>
  <si>
    <t>TRF/null/FRMSAHEED AKANMU AKODU TO Value Added Agro Feeds</t>
  </si>
  <si>
    <t>TRF/Abejide/FRMValue Added Agro Feeds OLUWAAbejide OLALEKAN- 033</t>
  </si>
  <si>
    <t>TRF/Abejide/FRMValue Added Agro Feeds TO oluwaAbejide olalekan Ajiboye- 305</t>
  </si>
  <si>
    <t>TRF/Abejide/FRMValue Added Agro Feeds TO BLESSING FOLASADE - 033</t>
  </si>
  <si>
    <t>TRF/Abejide/FRMValue Added Agro Feeds TO NNAGBOGU NNAGBOGU GABRIEL- 058</t>
  </si>
  <si>
    <t>TRF/Abejide/FRMValue Added Agro Feeds TO Awo Onyenaturuchi Ruth- 305</t>
  </si>
  <si>
    <t>Transfer from gideon oluwakayode ajayi to Value Added Agro Feeds</t>
  </si>
  <si>
    <t>TRIPLE BAND OLUWAAbejide/MOB/UTO/Value Added Agro Feeds /Abejide/18143407821</t>
  </si>
  <si>
    <t>TRF/Abejide/FRMValue Added Agro Feeds TO KUBURATU ANU AHMED- 070</t>
  </si>
  <si>
    <t>TRF/Abejide/FRMValue Added Agro Feeds TOBABASOLA OMOWUNMI OLUBUSOLA- 058</t>
  </si>
  <si>
    <t>TRF/Abejide/FRMValue Added Agro Feeds TO SUNDAY O AKINPELU- 076</t>
  </si>
  <si>
    <t>TRF/Abejide/FRMValue Added Agro Feeds TO AWI OYINLADE FLORENCE- 058</t>
  </si>
  <si>
    <t>TRF/Abejide/FRMValue Added Agro Feeds TO MARY OLUWANIFESIMI OGUNDIJO- 076</t>
  </si>
  <si>
    <t>TRF/Abejide/FRMValue Added Agro Feeds TO OLABISI DUPE EGBEKUNLE- 305</t>
  </si>
  <si>
    <t>TRF/Abejide/FRMValue Added Agro Feeds TO anuoluwapo david owoseni- 305</t>
  </si>
  <si>
    <t>TRF/Abejide/FRMValue Added Agro Feeds TO SAMSON AJISOPE MOSHOOD- 305</t>
  </si>
  <si>
    <t>TRF/Abejide/FRMValue Added Agro Feeds TO oluwaAbejide olalekan TRIPLE BAND- 305</t>
  </si>
  <si>
    <t>TRF/Abejide/FRMValue Added Agro Feeds TO AKINRINADE MUSA ALAO- 011</t>
  </si>
  <si>
    <t>TRF/Abejide/FRMValue Added Agro Feeds TOEMMANUELLA NNEOMA TOTTI- 033</t>
  </si>
  <si>
    <t>TRF/Abejide/FRMValue Added Agro Feeds TO IFEDAYO STEPHEN ALASOADURA- 305</t>
  </si>
  <si>
    <t>TRF/Abejide/FRMValue Added Agro Feeds TO OLABANJI SAKIRUDEEN BABALOLA- 033</t>
  </si>
  <si>
    <t>TRF/Abejide/FRMValue Added Agro Feeds TO OMORILEWA VENTURE - 671</t>
  </si>
  <si>
    <t>TRF/Abejide/FRMValue Added Agro Feeds TO Siyanbade Micheal Aderemi- 646</t>
  </si>
  <si>
    <t>TRF/Abejide/FRMValue Added Agro Feeds TO JUBRIL TAIWO TEMITOPE- 058</t>
  </si>
  <si>
    <t>TRIPLE BAND OLUWAAbejide/MOB/UTO/Value Added Agro Feeds /Abejide/17948420779</t>
  </si>
  <si>
    <t>TRIPLE BAND OLUWAAbejide/MOB/UTO/Value Added Agro Feeds /Abejide/17953399595</t>
  </si>
  <si>
    <t>TRF/Abejide/FRMValue Added Agro Feeds TO SUNDAY OLUKUNLE AKINPELU</t>
  </si>
  <si>
    <t>TRF/Abejide/FRMValue Added Agro Feeds TO ALAWOYE MICHEAL DADA- 058</t>
  </si>
  <si>
    <t>TRF/Abejide/FRMValue Added Agro Feeds TO david owoseni- 646</t>
  </si>
  <si>
    <t>TRIPLE BAND OLUWAAbejide/MOB/UTO/Value Added Agro Feeds /Abejide/18223884450</t>
  </si>
  <si>
    <t>TRF/Abejide/FRMValue Added Agro Feeds TOOMO-OLA GLOBAL RESOURCES LIMITED- 039</t>
  </si>
  <si>
    <t>TRF/Abejide/FRMValue Added Agro Feeds TO IFEDAYOSTEPHEN ALASOADURA- C03</t>
  </si>
  <si>
    <t>TRF/Abejide/FRMValue Added Agro Feeds TO Adebisi florence Olayiwole- C03</t>
  </si>
  <si>
    <t>TRF/Abejide/FRMValue Added Agro Feeds TO Rebecca ifetayo TRIPLE BAND- 305</t>
  </si>
  <si>
    <t>Transfer from Toheeb Opeyemi Lawal to Value Added Agro Feeds</t>
  </si>
  <si>
    <t>TRF/Abejide/FRMValue Added Agro Feeds TO HAVILAH DE-HALL SCHOOL- 011</t>
  </si>
  <si>
    <t>TRF/Abejide/FRMValue Added Agro Feeds TO HAVILAH HALL NUR AND PRY SCHOOL- 050</t>
  </si>
  <si>
    <t>TRF/Abejide/FRMValue Added Agro Feeds TO OGUNREMI TAIWO AFEEZ- 058</t>
  </si>
  <si>
    <t>TRF/Abejide/FRMValue Added Agro Feeds TO COALSEA COLLECTIONS</t>
  </si>
  <si>
    <t>TRF/Abejide/FRMValue Added Agro Feeds TO ADUFEOPO NOFISAT ALABI- 305</t>
  </si>
  <si>
    <t>TRF/null/FRMSUNDAY OLUKUNLE AKINPELU TOValue Added Agro Feeds</t>
  </si>
  <si>
    <t>TRF/Abejide/FRMValue Added Agro Feeds TO RASHIDAT QUADRI- 221</t>
  </si>
  <si>
    <t>TRF/Abejide/FRMValue Added Agro Feeds TO HASSAN NAFI- 214</t>
  </si>
  <si>
    <t>AIYEDUN MODUPEOLA OLASUMBOMIS/FBNMOBILE:Value Added Agro Feeds/BALANCE</t>
  </si>
  <si>
    <t>TRF/Abejide/FRMValue Added Agro Feeds TO BABATUNDE TAJUDEEN ODUTADE- 646</t>
  </si>
  <si>
    <t>TRF/Abejide/FRMValue Added Agro Feeds TO Bigben Chibyke Enterprise - 671</t>
  </si>
  <si>
    <t>TRF/Abejide/FRMValue Added Agro Feeds TO adeleke oyindamola sodiq- 305</t>
  </si>
  <si>
    <t>TRF/Abejide/FRMValue Added Agro Feeds TO Nnire Concept 3 - 671</t>
  </si>
  <si>
    <t>TRSF/Value Added Agro Feeds/005***8304/TEMILOLUWA TOYIN OLATUNDE</t>
  </si>
  <si>
    <t>TRF/Abejide/FRMValue Added Agro Feeds TO Taiwo Jubril- 646</t>
  </si>
  <si>
    <t>TRF/Abejide/FRMValue Added Agro Feeds TO ANGELA OSOMOYE ILIKANNU- 305</t>
  </si>
  <si>
    <t>TRF/Abejide/FRMValue Added Agro Feeds TO JESUFERANMI KEMI OLAYEMI- 035</t>
  </si>
  <si>
    <t>TRF/Abejide/FRMValue Added Agro Feeds TO ALEKE OGO ALEKE</t>
  </si>
  <si>
    <t>Repair</t>
  </si>
  <si>
    <t>Asset</t>
  </si>
  <si>
    <t>Entertainment</t>
  </si>
  <si>
    <t>Training</t>
  </si>
  <si>
    <t>Utility</t>
  </si>
  <si>
    <t>Electricity</t>
  </si>
  <si>
    <t>Internet</t>
  </si>
  <si>
    <t>Regulatory expenses</t>
  </si>
  <si>
    <t>Tellephone</t>
  </si>
  <si>
    <t>Medical</t>
  </si>
  <si>
    <t>Rent</t>
  </si>
  <si>
    <t>Other income</t>
  </si>
  <si>
    <t>Note</t>
  </si>
  <si>
    <t>2023</t>
  </si>
  <si>
    <t>N</t>
  </si>
  <si>
    <t>Current assets</t>
  </si>
  <si>
    <t>Trade and other receivables</t>
  </si>
  <si>
    <t>Cash and cash equivalent</t>
  </si>
  <si>
    <t>Total assets</t>
  </si>
  <si>
    <t>Equity and liabilities</t>
  </si>
  <si>
    <t xml:space="preserve">Equity  </t>
  </si>
  <si>
    <t>Issued share capital</t>
  </si>
  <si>
    <t>Retained earnings</t>
  </si>
  <si>
    <t>Total equity</t>
  </si>
  <si>
    <t>Current liabilities</t>
  </si>
  <si>
    <t>Trade and other payables</t>
  </si>
  <si>
    <t>Total Liabilities</t>
  </si>
  <si>
    <t>Total equity and  Liabilities</t>
  </si>
  <si>
    <t>Statements of financial position as at 30 Sep, 2023</t>
  </si>
  <si>
    <t>Property Plant and Equipment</t>
  </si>
  <si>
    <t>Furniture and fttings</t>
  </si>
  <si>
    <t>Value Added Agro Feeds</t>
  </si>
  <si>
    <t xml:space="preserve">Statement of profit or loss and other comprehensive income </t>
  </si>
  <si>
    <t>Revenue</t>
  </si>
  <si>
    <t>Cost of Revenue</t>
  </si>
  <si>
    <t>Gross profit</t>
  </si>
  <si>
    <t>Administrative expenses.</t>
  </si>
  <si>
    <t>Operating profit/ (Loss)</t>
  </si>
  <si>
    <t>Profit/ (Loss) before tax</t>
  </si>
  <si>
    <t>Income tax expense</t>
  </si>
  <si>
    <t>Profit /(Loss) for the year</t>
  </si>
  <si>
    <t>Earnings per share</t>
  </si>
  <si>
    <t xml:space="preserve">Operating activities </t>
  </si>
  <si>
    <t>Profit before tax</t>
  </si>
  <si>
    <t xml:space="preserve">Depreciation of property, plant and equipment </t>
  </si>
  <si>
    <t>Working capital adjustments:</t>
  </si>
  <si>
    <t>(Increase)/Decrease in prepayment</t>
  </si>
  <si>
    <t>(Increase) /Decrease in trade and other receivables</t>
  </si>
  <si>
    <t>Increase /(Decrease) in trade and other payables</t>
  </si>
  <si>
    <t xml:space="preserve">Tax paid </t>
  </si>
  <si>
    <t>Net cash flows from operating activities</t>
  </si>
  <si>
    <t>Investing activities</t>
  </si>
  <si>
    <t>Asset Purchased</t>
  </si>
  <si>
    <t>Net cash flow in investing activities</t>
  </si>
  <si>
    <t>Financing activities</t>
  </si>
  <si>
    <t>Share Capital</t>
  </si>
  <si>
    <t xml:space="preserve">Net increase in cash and cash equivalents </t>
  </si>
  <si>
    <t>Cash and cash equivalents at 30 Sep 2023</t>
  </si>
  <si>
    <t>Cash and cash equivalents at 1 Sep 2023</t>
  </si>
  <si>
    <t>Statements of cashflows for the year ended 30 Sep, 2023</t>
  </si>
  <si>
    <t>for the year ended 30 Sep, 2023</t>
  </si>
  <si>
    <r>
      <rPr>
        <b/>
        <sz val="7"/>
        <color rgb="FF333333"/>
        <rFont val="Arial MT"/>
      </rPr>
      <t>Posted Date</t>
    </r>
  </si>
  <si>
    <r>
      <rPr>
        <b/>
        <sz val="7"/>
        <color rgb="FF333333"/>
        <rFont val="Arial MT"/>
      </rPr>
      <t>Value Date</t>
    </r>
  </si>
  <si>
    <r>
      <rPr>
        <b/>
        <sz val="7"/>
        <color rgb="FF333333"/>
        <rFont val="Arial MT"/>
      </rPr>
      <t>Description</t>
    </r>
  </si>
  <si>
    <r>
      <rPr>
        <b/>
        <sz val="7"/>
        <color rgb="FF333333"/>
        <rFont val="Arial MT"/>
      </rPr>
      <t>Debit</t>
    </r>
  </si>
  <si>
    <r>
      <rPr>
        <b/>
        <sz val="7"/>
        <color rgb="FF333333"/>
        <rFont val="Arial MT"/>
      </rPr>
      <t>Credit</t>
    </r>
  </si>
  <si>
    <r>
      <rPr>
        <b/>
        <sz val="7"/>
        <color rgb="FF333333"/>
        <rFont val="Arial MT"/>
      </rPr>
      <t>Balance</t>
    </r>
  </si>
  <si>
    <t>Friday, September 1, 2023 to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</si>
</sst>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dd\-mm\-yy;@"/>
    <numFmt numFmtId="168" formatCode="[$-409]dd\-mmm\-yy;@"/>
    <numFmt numFmtId="169" formatCode="_(&quot;$&quot;* #,##0.0_);_(&quot;$&quot;* \(#,##0.0\);_(&quot;$&quot;* &quot;-&quot;?_);_(@_)"/>
    <numFmt numFmtId="170" formatCode="_-* #,##0_-;\-* #,##0_-;_-* &quot;-&quot;??_-;_-@_-"/>
    <numFmt numFmtId="171" formatCode="#,##0.0;\(#,##0.0\);\-"/>
  </numFmts>
  <fonts count="17">
    <font>
      <sz val="10"/>
      <color rgb="FF000000"/>
      <name val="Times New Roman"/>
      <charset val="204"/>
    </font>
    <font>
      <sz val="16"/>
      <color rgb="FF767676"/>
      <name val="Times New Roman"/>
      <family val="1"/>
    </font>
    <font>
      <sz val="7.5"/>
      <color rgb="FF999999"/>
      <name val="Arial MT"/>
      <family val="2"/>
    </font>
    <font>
      <sz val="7"/>
      <name val="Arial MT"/>
    </font>
    <font>
      <sz val="7"/>
      <color rgb="FF333333"/>
      <name val="Arial MT"/>
      <family val="2"/>
    </font>
    <font>
      <sz val="16"/>
      <name val="Times New Roman"/>
      <family val="1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1"/>
      <name val="Georgia"/>
      <family val="1"/>
    </font>
    <font>
      <sz val="10"/>
      <name val="Arial"/>
      <family val="2"/>
    </font>
    <font>
      <sz val="11"/>
      <name val="Georgia"/>
      <family val="1"/>
    </font>
    <font>
      <sz val="10"/>
      <color indexed="8"/>
      <name val="Arial"/>
      <family val="2"/>
    </font>
    <font>
      <b/>
      <sz val="11"/>
      <color indexed="8"/>
      <name val="Georgia"/>
      <family val="1"/>
    </font>
    <font>
      <sz val="11"/>
      <color theme="1"/>
      <name val="Georgia"/>
      <family val="1"/>
    </font>
    <font>
      <b/>
      <sz val="7"/>
      <name val="Arial MT"/>
    </font>
    <font>
      <b/>
      <sz val="7"/>
      <color rgb="FF333333"/>
      <name val="Arial M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170" fontId="11" fillId="0" borderId="0" xfId="4" applyNumberFormat="1" applyFont="1" applyFill="1"/>
    <xf numFmtId="0" fontId="11" fillId="0" borderId="0" xfId="0" applyFont="1"/>
    <xf numFmtId="49" fontId="9" fillId="0" borderId="0" xfId="0" applyNumberFormat="1" applyFont="1" applyAlignment="1">
      <alignment horizontal="center" wrapText="1"/>
    </xf>
    <xf numFmtId="0" fontId="13" fillId="0" borderId="0" xfId="5" applyFont="1" applyAlignment="1">
      <alignment horizontal="center"/>
    </xf>
    <xf numFmtId="171" fontId="9" fillId="0" borderId="0" xfId="0" applyNumberFormat="1" applyFont="1"/>
    <xf numFmtId="164" fontId="11" fillId="0" borderId="0" xfId="4" applyNumberFormat="1" applyFont="1" applyFill="1"/>
    <xf numFmtId="0" fontId="14" fillId="0" borderId="0" xfId="0" applyFont="1"/>
    <xf numFmtId="171" fontId="11" fillId="0" borderId="0" xfId="0" applyNumberFormat="1" applyFont="1"/>
    <xf numFmtId="164" fontId="9" fillId="0" borderId="4" xfId="4" applyNumberFormat="1" applyFont="1" applyFill="1" applyBorder="1"/>
    <xf numFmtId="164" fontId="9" fillId="0" borderId="5" xfId="4" applyNumberFormat="1" applyFont="1" applyFill="1" applyBorder="1"/>
    <xf numFmtId="164" fontId="11" fillId="0" borderId="0" xfId="4" applyNumberFormat="1" applyFont="1" applyFill="1" applyBorder="1"/>
    <xf numFmtId="164" fontId="9" fillId="0" borderId="6" xfId="0" applyNumberFormat="1" applyFont="1" applyBorder="1"/>
    <xf numFmtId="164" fontId="9" fillId="0" borderId="4" xfId="0" applyNumberFormat="1" applyFont="1" applyBorder="1"/>
    <xf numFmtId="164" fontId="9" fillId="0" borderId="5" xfId="0" applyNumberFormat="1" applyFont="1" applyBorder="1"/>
    <xf numFmtId="49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/>
    </xf>
    <xf numFmtId="0" fontId="13" fillId="0" borderId="0" xfId="5" applyFont="1" applyAlignment="1">
      <alignment horizontal="right"/>
    </xf>
    <xf numFmtId="164" fontId="11" fillId="0" borderId="0" xfId="4" applyNumberFormat="1" applyFont="1" applyFill="1" applyAlignment="1">
      <alignment horizontal="right"/>
    </xf>
    <xf numFmtId="164" fontId="11" fillId="0" borderId="0" xfId="4" applyNumberFormat="1" applyFont="1" applyFill="1" applyBorder="1" applyAlignment="1">
      <alignment horizontal="right"/>
    </xf>
    <xf numFmtId="165" fontId="11" fillId="0" borderId="0" xfId="2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9" fontId="11" fillId="0" borderId="0" xfId="3" applyFont="1" applyFill="1" applyBorder="1" applyAlignment="1">
      <alignment horizontal="right"/>
    </xf>
    <xf numFmtId="164" fontId="11" fillId="0" borderId="7" xfId="4" applyNumberFormat="1" applyFont="1" applyFill="1" applyBorder="1" applyAlignment="1">
      <alignment horizontal="right"/>
    </xf>
    <xf numFmtId="164" fontId="11" fillId="0" borderId="7" xfId="1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4" fontId="9" fillId="0" borderId="5" xfId="1" applyNumberFormat="1" applyFont="1" applyFill="1" applyBorder="1" applyAlignment="1">
      <alignment horizontal="right"/>
    </xf>
    <xf numFmtId="166" fontId="11" fillId="0" borderId="0" xfId="1" applyFont="1" applyFill="1" applyAlignment="1">
      <alignment horizontal="right"/>
    </xf>
    <xf numFmtId="164" fontId="11" fillId="0" borderId="0" xfId="1" applyNumberFormat="1" applyFont="1" applyFill="1" applyAlignment="1">
      <alignment horizontal="right"/>
    </xf>
    <xf numFmtId="0" fontId="11" fillId="0" borderId="0" xfId="0" applyFont="1" applyAlignment="1">
      <alignment horizontal="left"/>
    </xf>
    <xf numFmtId="164" fontId="0" fillId="0" borderId="0" xfId="0" applyNumberFormat="1"/>
    <xf numFmtId="0" fontId="11" fillId="0" borderId="0" xfId="0" applyFont="1" applyAlignment="1">
      <alignment horizontal="right"/>
    </xf>
    <xf numFmtId="0" fontId="9" fillId="0" borderId="0" xfId="5" applyFont="1" applyAlignment="1">
      <alignment horizontal="right"/>
    </xf>
    <xf numFmtId="164" fontId="11" fillId="0" borderId="4" xfId="1" applyNumberFormat="1" applyFont="1" applyFill="1" applyBorder="1" applyAlignment="1">
      <alignment horizontal="right"/>
    </xf>
    <xf numFmtId="164" fontId="11" fillId="0" borderId="6" xfId="1" applyNumberFormat="1" applyFont="1" applyFill="1" applyBorder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vertical="top" wrapText="1"/>
    </xf>
    <xf numFmtId="1" fontId="4" fillId="0" borderId="2" xfId="0" quotePrefix="1" applyNumberFormat="1" applyFont="1" applyBorder="1" applyAlignment="1">
      <alignment horizontal="left" vertical="top" shrinkToFi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4" fontId="4" fillId="0" borderId="2" xfId="0" applyNumberFormat="1" applyFont="1" applyBorder="1" applyAlignment="1">
      <alignment horizontal="left" vertical="top" shrinkToFi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4" fontId="7" fillId="0" borderId="0" xfId="0" applyNumberFormat="1" applyFont="1" applyAlignment="1">
      <alignment horizontal="left" vertical="top"/>
    </xf>
    <xf numFmtId="4" fontId="0" fillId="0" borderId="0" xfId="0" applyNumberFormat="1" applyAlignment="1">
      <alignment horizontal="left" vertical="top"/>
    </xf>
    <xf numFmtId="166" fontId="0" fillId="0" borderId="0" xfId="1" applyFont="1" applyFill="1" applyAlignment="1">
      <alignment horizontal="left" vertical="top"/>
    </xf>
    <xf numFmtId="166" fontId="0" fillId="0" borderId="0" xfId="0" applyNumberFormat="1" applyAlignment="1">
      <alignment horizontal="left" vertical="top"/>
    </xf>
    <xf numFmtId="167" fontId="4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2" fontId="4" fillId="0" borderId="0" xfId="0" applyNumberFormat="1" applyFont="1" applyAlignment="1">
      <alignment vertical="top" shrinkToFit="1"/>
    </xf>
    <xf numFmtId="0" fontId="3" fillId="0" borderId="0" xfId="0" applyFont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167" fontId="4" fillId="0" borderId="8" xfId="0" applyNumberFormat="1" applyFont="1" applyBorder="1" applyAlignment="1">
      <alignment horizontal="center" vertical="top" shrinkToFit="1"/>
    </xf>
    <xf numFmtId="168" fontId="0" fillId="0" borderId="8" xfId="0" applyNumberFormat="1" applyBorder="1" applyAlignment="1">
      <alignment vertical="top" wrapText="1"/>
    </xf>
    <xf numFmtId="0" fontId="4" fillId="0" borderId="8" xfId="0" quotePrefix="1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horizontal="left" vertical="top" shrinkToFit="1"/>
    </xf>
    <xf numFmtId="4" fontId="4" fillId="0" borderId="8" xfId="0" quotePrefix="1" applyNumberFormat="1" applyFont="1" applyBorder="1" applyAlignment="1">
      <alignment horizontal="left" vertical="top" shrinkToFit="1"/>
    </xf>
    <xf numFmtId="0" fontId="15" fillId="0" borderId="8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6">
    <cellStyle name="Comma" xfId="1" builtinId="3"/>
    <cellStyle name="Comma 3 2" xfId="4" xr:uid="{CDE931F6-B962-420D-B865-2E226BA4311C}"/>
    <cellStyle name="Currency" xfId="2" builtinId="4"/>
    <cellStyle name="Normal" xfId="0" builtinId="0"/>
    <cellStyle name="Normal_SCI" xfId="5" xr:uid="{6D11C82B-2FF5-4A4C-B0C8-BBB6FF60EE9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175</xdr:row>
      <xdr:rowOff>0</xdr:rowOff>
    </xdr:from>
    <xdr:ext cx="7620" cy="6858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C422F614-AC9D-4285-8246-C945D89AB195}"/>
            </a:ext>
          </a:extLst>
        </xdr:cNvPr>
        <xdr:cNvSpPr/>
      </xdr:nvSpPr>
      <xdr:spPr>
        <a:xfrm>
          <a:off x="0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0</xdr:col>
      <xdr:colOff>474421</xdr:colOff>
      <xdr:row>175</xdr:row>
      <xdr:rowOff>0</xdr:rowOff>
    </xdr:from>
    <xdr:ext cx="7620" cy="6858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3519557C-1863-42E3-BEB5-8AB94EB3FDB2}"/>
            </a:ext>
          </a:extLst>
        </xdr:cNvPr>
        <xdr:cNvSpPr/>
      </xdr:nvSpPr>
      <xdr:spPr>
        <a:xfrm>
          <a:off x="474421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1</xdr:col>
      <xdr:colOff>428117</xdr:colOff>
      <xdr:row>175</xdr:row>
      <xdr:rowOff>0</xdr:rowOff>
    </xdr:from>
    <xdr:ext cx="7620" cy="6858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9AF2F7E8-9777-4C48-8A64-E48A03A6ADE1}"/>
            </a:ext>
          </a:extLst>
        </xdr:cNvPr>
        <xdr:cNvSpPr/>
      </xdr:nvSpPr>
      <xdr:spPr>
        <a:xfrm>
          <a:off x="961517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3</xdr:col>
      <xdr:colOff>237363</xdr:colOff>
      <xdr:row>175</xdr:row>
      <xdr:rowOff>0</xdr:rowOff>
    </xdr:from>
    <xdr:ext cx="7620" cy="6858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D97A5A41-D0F8-4801-98E1-56191657BE88}"/>
            </a:ext>
          </a:extLst>
        </xdr:cNvPr>
        <xdr:cNvSpPr/>
      </xdr:nvSpPr>
      <xdr:spPr>
        <a:xfrm>
          <a:off x="5380863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4</xdr:col>
      <xdr:colOff>148590</xdr:colOff>
      <xdr:row>175</xdr:row>
      <xdr:rowOff>0</xdr:rowOff>
    </xdr:from>
    <xdr:ext cx="7620" cy="6858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AA452C2-1FC7-4979-B68E-9194A4344C87}"/>
            </a:ext>
          </a:extLst>
        </xdr:cNvPr>
        <xdr:cNvSpPr/>
      </xdr:nvSpPr>
      <xdr:spPr>
        <a:xfrm>
          <a:off x="6282690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5</xdr:col>
      <xdr:colOff>62356</xdr:colOff>
      <xdr:row>175</xdr:row>
      <xdr:rowOff>0</xdr:rowOff>
    </xdr:from>
    <xdr:ext cx="7620" cy="6858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6A6C9EB4-AAEB-4CED-8258-62659DD5E7C6}"/>
            </a:ext>
          </a:extLst>
        </xdr:cNvPr>
        <xdr:cNvSpPr/>
      </xdr:nvSpPr>
      <xdr:spPr>
        <a:xfrm>
          <a:off x="7234681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6</xdr:col>
      <xdr:colOff>0</xdr:colOff>
      <xdr:row>175</xdr:row>
      <xdr:rowOff>0</xdr:rowOff>
    </xdr:from>
    <xdr:ext cx="7620" cy="6858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EAC64AAC-F61A-44AC-AD19-F3F2FF8E03FB}"/>
            </a:ext>
          </a:extLst>
        </xdr:cNvPr>
        <xdr:cNvSpPr/>
      </xdr:nvSpPr>
      <xdr:spPr>
        <a:xfrm>
          <a:off x="8105775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0</xdr:col>
      <xdr:colOff>0</xdr:colOff>
      <xdr:row>175</xdr:row>
      <xdr:rowOff>0</xdr:rowOff>
    </xdr:from>
    <xdr:ext cx="7620" cy="6858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12B6F5EA-CFA9-46DE-934C-E37AE4DF5CFD}"/>
            </a:ext>
          </a:extLst>
        </xdr:cNvPr>
        <xdr:cNvSpPr/>
      </xdr:nvSpPr>
      <xdr:spPr>
        <a:xfrm>
          <a:off x="0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0</xdr:col>
      <xdr:colOff>474421</xdr:colOff>
      <xdr:row>175</xdr:row>
      <xdr:rowOff>0</xdr:rowOff>
    </xdr:from>
    <xdr:ext cx="7620" cy="685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5592324C-FC53-4EB0-823C-566429C466C7}"/>
            </a:ext>
          </a:extLst>
        </xdr:cNvPr>
        <xdr:cNvSpPr/>
      </xdr:nvSpPr>
      <xdr:spPr>
        <a:xfrm>
          <a:off x="474421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1</xdr:col>
      <xdr:colOff>428117</xdr:colOff>
      <xdr:row>175</xdr:row>
      <xdr:rowOff>0</xdr:rowOff>
    </xdr:from>
    <xdr:ext cx="7620" cy="685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5D35C203-DD8B-483D-80AD-974D56933074}"/>
            </a:ext>
          </a:extLst>
        </xdr:cNvPr>
        <xdr:cNvSpPr/>
      </xdr:nvSpPr>
      <xdr:spPr>
        <a:xfrm>
          <a:off x="961517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3</xdr:col>
      <xdr:colOff>237362</xdr:colOff>
      <xdr:row>175</xdr:row>
      <xdr:rowOff>0</xdr:rowOff>
    </xdr:from>
    <xdr:ext cx="7620" cy="6858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3E05EE64-64AA-4090-AF64-727D4F9D9870}"/>
            </a:ext>
          </a:extLst>
        </xdr:cNvPr>
        <xdr:cNvSpPr/>
      </xdr:nvSpPr>
      <xdr:spPr>
        <a:xfrm>
          <a:off x="5380862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4</xdr:col>
      <xdr:colOff>148590</xdr:colOff>
      <xdr:row>175</xdr:row>
      <xdr:rowOff>0</xdr:rowOff>
    </xdr:from>
    <xdr:ext cx="7620" cy="685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303137D0-44C4-4468-8E10-071121A54B24}"/>
            </a:ext>
          </a:extLst>
        </xdr:cNvPr>
        <xdr:cNvSpPr/>
      </xdr:nvSpPr>
      <xdr:spPr>
        <a:xfrm>
          <a:off x="6282690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5</xdr:col>
      <xdr:colOff>62356</xdr:colOff>
      <xdr:row>175</xdr:row>
      <xdr:rowOff>0</xdr:rowOff>
    </xdr:from>
    <xdr:ext cx="7620" cy="685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133F6590-5A79-4C11-ACAC-840E536EA7EE}"/>
            </a:ext>
          </a:extLst>
        </xdr:cNvPr>
        <xdr:cNvSpPr/>
      </xdr:nvSpPr>
      <xdr:spPr>
        <a:xfrm>
          <a:off x="7234681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6</xdr:col>
      <xdr:colOff>0</xdr:colOff>
      <xdr:row>175</xdr:row>
      <xdr:rowOff>0</xdr:rowOff>
    </xdr:from>
    <xdr:ext cx="7620" cy="6858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20C6A9B2-2A71-49CB-B382-FC044396D754}"/>
            </a:ext>
          </a:extLst>
        </xdr:cNvPr>
        <xdr:cNvSpPr/>
      </xdr:nvSpPr>
      <xdr:spPr>
        <a:xfrm>
          <a:off x="8105775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0</xdr:col>
      <xdr:colOff>476250</xdr:colOff>
      <xdr:row>175</xdr:row>
      <xdr:rowOff>0</xdr:rowOff>
    </xdr:from>
    <xdr:ext cx="7620" cy="6096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D8B852A9-8715-4D60-A956-C12967EBE466}"/>
            </a:ext>
          </a:extLst>
        </xdr:cNvPr>
        <xdr:cNvSpPr/>
      </xdr:nvSpPr>
      <xdr:spPr>
        <a:xfrm>
          <a:off x="476250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20" y="0"/>
              </a:moveTo>
              <a:lnTo>
                <a:pt x="0" y="0"/>
              </a:lnTo>
              <a:lnTo>
                <a:pt x="0" y="60960"/>
              </a:lnTo>
              <a:lnTo>
                <a:pt x="7620" y="60960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2</xdr:col>
      <xdr:colOff>42545</xdr:colOff>
      <xdr:row>175</xdr:row>
      <xdr:rowOff>0</xdr:rowOff>
    </xdr:from>
    <xdr:ext cx="7620" cy="6096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B76A20DA-55A6-402C-A32A-3C6E34CAF9FD}"/>
            </a:ext>
          </a:extLst>
        </xdr:cNvPr>
        <xdr:cNvSpPr/>
      </xdr:nvSpPr>
      <xdr:spPr>
        <a:xfrm>
          <a:off x="1871345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20" y="0"/>
              </a:moveTo>
              <a:lnTo>
                <a:pt x="0" y="0"/>
              </a:lnTo>
              <a:lnTo>
                <a:pt x="0" y="60960"/>
              </a:lnTo>
              <a:lnTo>
                <a:pt x="7620" y="60960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2</xdr:col>
      <xdr:colOff>476884</xdr:colOff>
      <xdr:row>175</xdr:row>
      <xdr:rowOff>0</xdr:rowOff>
    </xdr:from>
    <xdr:ext cx="7620" cy="6096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4BF3A24F-6694-4E41-839A-6527350D9758}"/>
            </a:ext>
          </a:extLst>
        </xdr:cNvPr>
        <xdr:cNvSpPr/>
      </xdr:nvSpPr>
      <xdr:spPr>
        <a:xfrm>
          <a:off x="2305684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19" y="0"/>
              </a:moveTo>
              <a:lnTo>
                <a:pt x="0" y="0"/>
              </a:lnTo>
              <a:lnTo>
                <a:pt x="0" y="60960"/>
              </a:lnTo>
              <a:lnTo>
                <a:pt x="7619" y="60960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4</xdr:col>
      <xdr:colOff>86994</xdr:colOff>
      <xdr:row>175</xdr:row>
      <xdr:rowOff>0</xdr:rowOff>
    </xdr:from>
    <xdr:ext cx="7620" cy="6096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19D2CC60-157F-4012-9D63-742368EE0BC2}"/>
            </a:ext>
          </a:extLst>
        </xdr:cNvPr>
        <xdr:cNvSpPr/>
      </xdr:nvSpPr>
      <xdr:spPr>
        <a:xfrm>
          <a:off x="6221094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20" y="0"/>
              </a:moveTo>
              <a:lnTo>
                <a:pt x="0" y="0"/>
              </a:lnTo>
              <a:lnTo>
                <a:pt x="0" y="60960"/>
              </a:lnTo>
              <a:lnTo>
                <a:pt x="7620" y="60960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5</xdr:col>
      <xdr:colOff>1269</xdr:colOff>
      <xdr:row>175</xdr:row>
      <xdr:rowOff>0</xdr:rowOff>
    </xdr:from>
    <xdr:ext cx="7620" cy="6096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FA01CE12-7015-4346-86DC-A147ACCFF480}"/>
            </a:ext>
          </a:extLst>
        </xdr:cNvPr>
        <xdr:cNvSpPr/>
      </xdr:nvSpPr>
      <xdr:spPr>
        <a:xfrm>
          <a:off x="7173594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19" y="0"/>
              </a:moveTo>
              <a:lnTo>
                <a:pt x="0" y="0"/>
              </a:lnTo>
              <a:lnTo>
                <a:pt x="0" y="60960"/>
              </a:lnTo>
              <a:lnTo>
                <a:pt x="7619" y="60960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6</xdr:col>
      <xdr:colOff>0</xdr:colOff>
      <xdr:row>175</xdr:row>
      <xdr:rowOff>0</xdr:rowOff>
    </xdr:from>
    <xdr:ext cx="7620" cy="6096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D5B63956-4CDA-4CB8-9690-DA6C1388F871}"/>
            </a:ext>
          </a:extLst>
        </xdr:cNvPr>
        <xdr:cNvSpPr/>
      </xdr:nvSpPr>
      <xdr:spPr>
        <a:xfrm>
          <a:off x="8105775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19" y="0"/>
              </a:moveTo>
              <a:lnTo>
                <a:pt x="0" y="0"/>
              </a:lnTo>
              <a:lnTo>
                <a:pt x="0" y="60960"/>
              </a:lnTo>
              <a:lnTo>
                <a:pt x="7619" y="60960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82</xdr:row>
      <xdr:rowOff>0</xdr:rowOff>
    </xdr:from>
    <xdr:ext cx="7620" cy="6858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B8B72F19-1607-4D55-9799-0C23C49B539A}"/>
            </a:ext>
          </a:extLst>
        </xdr:cNvPr>
        <xdr:cNvSpPr/>
      </xdr:nvSpPr>
      <xdr:spPr>
        <a:xfrm>
          <a:off x="9705975" y="25888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82</xdr:row>
      <xdr:rowOff>0</xdr:rowOff>
    </xdr:from>
    <xdr:ext cx="7620" cy="68580"/>
    <xdr:sp macro="" textlink="">
      <xdr:nvSpPr>
        <xdr:cNvPr id="28" name="Shape 6">
          <a:extLst>
            <a:ext uri="{FF2B5EF4-FFF2-40B4-BE49-F238E27FC236}">
              <a16:creationId xmlns:a16="http://schemas.microsoft.com/office/drawing/2014/main" id="{DECD66A1-0456-41F7-A277-AE851E28973B}"/>
            </a:ext>
          </a:extLst>
        </xdr:cNvPr>
        <xdr:cNvSpPr/>
      </xdr:nvSpPr>
      <xdr:spPr>
        <a:xfrm>
          <a:off x="10180396" y="25888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8580"/>
    <xdr:sp macro="" textlink="">
      <xdr:nvSpPr>
        <xdr:cNvPr id="29" name="Shape 12">
          <a:extLst>
            <a:ext uri="{FF2B5EF4-FFF2-40B4-BE49-F238E27FC236}">
              <a16:creationId xmlns:a16="http://schemas.microsoft.com/office/drawing/2014/main" id="{42D1EB6E-BD0A-4C5D-912F-BFDBD4A80594}"/>
            </a:ext>
          </a:extLst>
        </xdr:cNvPr>
        <xdr:cNvSpPr/>
      </xdr:nvSpPr>
      <xdr:spPr>
        <a:xfrm>
          <a:off x="9705975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8580"/>
    <xdr:sp macro="" textlink="">
      <xdr:nvSpPr>
        <xdr:cNvPr id="30" name="Shape 13">
          <a:extLst>
            <a:ext uri="{FF2B5EF4-FFF2-40B4-BE49-F238E27FC236}">
              <a16:creationId xmlns:a16="http://schemas.microsoft.com/office/drawing/2014/main" id="{FDEE0F0E-E996-49E9-BD25-649664544DAF}"/>
            </a:ext>
          </a:extLst>
        </xdr:cNvPr>
        <xdr:cNvSpPr/>
      </xdr:nvSpPr>
      <xdr:spPr>
        <a:xfrm>
          <a:off x="10180396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0960"/>
    <xdr:sp macro="" textlink="">
      <xdr:nvSpPr>
        <xdr:cNvPr id="31" name="Shape 20">
          <a:extLst>
            <a:ext uri="{FF2B5EF4-FFF2-40B4-BE49-F238E27FC236}">
              <a16:creationId xmlns:a16="http://schemas.microsoft.com/office/drawing/2014/main" id="{0537F709-10A9-44A5-A105-A228187838C7}"/>
            </a:ext>
          </a:extLst>
        </xdr:cNvPr>
        <xdr:cNvSpPr/>
      </xdr:nvSpPr>
      <xdr:spPr>
        <a:xfrm>
          <a:off x="10182225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20" y="0"/>
              </a:moveTo>
              <a:lnTo>
                <a:pt x="0" y="0"/>
              </a:lnTo>
              <a:lnTo>
                <a:pt x="0" y="60960"/>
              </a:lnTo>
              <a:lnTo>
                <a:pt x="7620" y="60960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858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8D2903F9-201D-4CFB-A836-6017687A9EB3}"/>
            </a:ext>
          </a:extLst>
        </xdr:cNvPr>
        <xdr:cNvSpPr/>
      </xdr:nvSpPr>
      <xdr:spPr>
        <a:xfrm>
          <a:off x="9705975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8580"/>
    <xdr:sp macro="" textlink="">
      <xdr:nvSpPr>
        <xdr:cNvPr id="33" name="Shape 6">
          <a:extLst>
            <a:ext uri="{FF2B5EF4-FFF2-40B4-BE49-F238E27FC236}">
              <a16:creationId xmlns:a16="http://schemas.microsoft.com/office/drawing/2014/main" id="{A91BE3B2-6CA6-4920-9707-E336F66A82B4}"/>
            </a:ext>
          </a:extLst>
        </xdr:cNvPr>
        <xdr:cNvSpPr/>
      </xdr:nvSpPr>
      <xdr:spPr>
        <a:xfrm>
          <a:off x="10180396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8580"/>
    <xdr:sp macro="" textlink="">
      <xdr:nvSpPr>
        <xdr:cNvPr id="34" name="Shape 12">
          <a:extLst>
            <a:ext uri="{FF2B5EF4-FFF2-40B4-BE49-F238E27FC236}">
              <a16:creationId xmlns:a16="http://schemas.microsoft.com/office/drawing/2014/main" id="{EFD5B3EB-55FC-441D-85C6-2CC33986990A}"/>
            </a:ext>
          </a:extLst>
        </xdr:cNvPr>
        <xdr:cNvSpPr/>
      </xdr:nvSpPr>
      <xdr:spPr>
        <a:xfrm>
          <a:off x="9705975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8580"/>
    <xdr:sp macro="" textlink="">
      <xdr:nvSpPr>
        <xdr:cNvPr id="35" name="Shape 13">
          <a:extLst>
            <a:ext uri="{FF2B5EF4-FFF2-40B4-BE49-F238E27FC236}">
              <a16:creationId xmlns:a16="http://schemas.microsoft.com/office/drawing/2014/main" id="{FB286B9D-B6E4-4D37-8BCB-FD63F8F5BF9A}"/>
            </a:ext>
          </a:extLst>
        </xdr:cNvPr>
        <xdr:cNvSpPr/>
      </xdr:nvSpPr>
      <xdr:spPr>
        <a:xfrm>
          <a:off x="10180396" y="68560950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20" y="0"/>
              </a:moveTo>
              <a:lnTo>
                <a:pt x="0" y="0"/>
              </a:lnTo>
              <a:lnTo>
                <a:pt x="0" y="68579"/>
              </a:lnTo>
              <a:lnTo>
                <a:pt x="7620" y="68579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8</xdr:col>
      <xdr:colOff>0</xdr:colOff>
      <xdr:row>175</xdr:row>
      <xdr:rowOff>0</xdr:rowOff>
    </xdr:from>
    <xdr:ext cx="7620" cy="60960"/>
    <xdr:sp macro="" textlink="">
      <xdr:nvSpPr>
        <xdr:cNvPr id="36" name="Shape 20">
          <a:extLst>
            <a:ext uri="{FF2B5EF4-FFF2-40B4-BE49-F238E27FC236}">
              <a16:creationId xmlns:a16="http://schemas.microsoft.com/office/drawing/2014/main" id="{9F11791B-1B56-4E52-915F-E3C2A92DE5E7}"/>
            </a:ext>
          </a:extLst>
        </xdr:cNvPr>
        <xdr:cNvSpPr/>
      </xdr:nvSpPr>
      <xdr:spPr>
        <a:xfrm>
          <a:off x="10182225" y="68560950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20" y="0"/>
              </a:moveTo>
              <a:lnTo>
                <a:pt x="0" y="0"/>
              </a:lnTo>
              <a:lnTo>
                <a:pt x="0" y="60960"/>
              </a:lnTo>
              <a:lnTo>
                <a:pt x="7620" y="60960"/>
              </a:lnTo>
              <a:lnTo>
                <a:pt x="7620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3</xdr:col>
      <xdr:colOff>62356</xdr:colOff>
      <xdr:row>175</xdr:row>
      <xdr:rowOff>0</xdr:rowOff>
    </xdr:from>
    <xdr:ext cx="7620" cy="68580"/>
    <xdr:sp macro="" textlink="">
      <xdr:nvSpPr>
        <xdr:cNvPr id="37" name="Shape 10">
          <a:extLst>
            <a:ext uri="{FF2B5EF4-FFF2-40B4-BE49-F238E27FC236}">
              <a16:creationId xmlns:a16="http://schemas.microsoft.com/office/drawing/2014/main" id="{E51B67AE-A720-4E29-88EF-E516ED82AD2D}"/>
            </a:ext>
          </a:extLst>
        </xdr:cNvPr>
        <xdr:cNvSpPr/>
      </xdr:nvSpPr>
      <xdr:spPr>
        <a:xfrm>
          <a:off x="7226813" y="52727087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3</xdr:col>
      <xdr:colOff>62356</xdr:colOff>
      <xdr:row>175</xdr:row>
      <xdr:rowOff>0</xdr:rowOff>
    </xdr:from>
    <xdr:ext cx="7620" cy="68580"/>
    <xdr:sp macro="" textlink="">
      <xdr:nvSpPr>
        <xdr:cNvPr id="38" name="Shape 17">
          <a:extLst>
            <a:ext uri="{FF2B5EF4-FFF2-40B4-BE49-F238E27FC236}">
              <a16:creationId xmlns:a16="http://schemas.microsoft.com/office/drawing/2014/main" id="{2E4D93EA-63B6-4CA3-9CA5-105B5D4CC354}"/>
            </a:ext>
          </a:extLst>
        </xdr:cNvPr>
        <xdr:cNvSpPr/>
      </xdr:nvSpPr>
      <xdr:spPr>
        <a:xfrm>
          <a:off x="7226813" y="52727087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3</xdr:col>
      <xdr:colOff>1269</xdr:colOff>
      <xdr:row>175</xdr:row>
      <xdr:rowOff>0</xdr:rowOff>
    </xdr:from>
    <xdr:ext cx="7620" cy="60960"/>
    <xdr:sp macro="" textlink="">
      <xdr:nvSpPr>
        <xdr:cNvPr id="39" name="Shape 24">
          <a:extLst>
            <a:ext uri="{FF2B5EF4-FFF2-40B4-BE49-F238E27FC236}">
              <a16:creationId xmlns:a16="http://schemas.microsoft.com/office/drawing/2014/main" id="{8386F96B-5920-4D10-899C-69700D218D38}"/>
            </a:ext>
          </a:extLst>
        </xdr:cNvPr>
        <xdr:cNvSpPr/>
      </xdr:nvSpPr>
      <xdr:spPr>
        <a:xfrm>
          <a:off x="7165726" y="52727087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19" y="0"/>
              </a:moveTo>
              <a:lnTo>
                <a:pt x="0" y="0"/>
              </a:lnTo>
              <a:lnTo>
                <a:pt x="0" y="60960"/>
              </a:lnTo>
              <a:lnTo>
                <a:pt x="7619" y="60960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4</xdr:col>
      <xdr:colOff>62356</xdr:colOff>
      <xdr:row>175</xdr:row>
      <xdr:rowOff>0</xdr:rowOff>
    </xdr:from>
    <xdr:ext cx="7620" cy="68580"/>
    <xdr:sp macro="" textlink="">
      <xdr:nvSpPr>
        <xdr:cNvPr id="40" name="Shape 10">
          <a:extLst>
            <a:ext uri="{FF2B5EF4-FFF2-40B4-BE49-F238E27FC236}">
              <a16:creationId xmlns:a16="http://schemas.microsoft.com/office/drawing/2014/main" id="{3DEDC7D8-1C93-407E-80AF-C89DE47B5E96}"/>
            </a:ext>
          </a:extLst>
        </xdr:cNvPr>
        <xdr:cNvSpPr/>
      </xdr:nvSpPr>
      <xdr:spPr>
        <a:xfrm>
          <a:off x="7226813" y="52727087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4</xdr:col>
      <xdr:colOff>62356</xdr:colOff>
      <xdr:row>175</xdr:row>
      <xdr:rowOff>0</xdr:rowOff>
    </xdr:from>
    <xdr:ext cx="7620" cy="68580"/>
    <xdr:sp macro="" textlink="">
      <xdr:nvSpPr>
        <xdr:cNvPr id="41" name="Shape 17">
          <a:extLst>
            <a:ext uri="{FF2B5EF4-FFF2-40B4-BE49-F238E27FC236}">
              <a16:creationId xmlns:a16="http://schemas.microsoft.com/office/drawing/2014/main" id="{B8ECBE54-0354-4A4E-B8BD-77D4B6269F57}"/>
            </a:ext>
          </a:extLst>
        </xdr:cNvPr>
        <xdr:cNvSpPr/>
      </xdr:nvSpPr>
      <xdr:spPr>
        <a:xfrm>
          <a:off x="7226813" y="52727087"/>
          <a:ext cx="7620" cy="68580"/>
        </a:xfrm>
        <a:custGeom>
          <a:avLst/>
          <a:gdLst/>
          <a:ahLst/>
          <a:cxnLst/>
          <a:rect l="0" t="0" r="0" b="0"/>
          <a:pathLst>
            <a:path w="7620" h="68580">
              <a:moveTo>
                <a:pt x="7619" y="0"/>
              </a:moveTo>
              <a:lnTo>
                <a:pt x="0" y="0"/>
              </a:lnTo>
              <a:lnTo>
                <a:pt x="0" y="68579"/>
              </a:lnTo>
              <a:lnTo>
                <a:pt x="7619" y="68579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  <xdr:oneCellAnchor>
    <xdr:from>
      <xdr:col>4</xdr:col>
      <xdr:colOff>1269</xdr:colOff>
      <xdr:row>175</xdr:row>
      <xdr:rowOff>0</xdr:rowOff>
    </xdr:from>
    <xdr:ext cx="7620" cy="60960"/>
    <xdr:sp macro="" textlink="">
      <xdr:nvSpPr>
        <xdr:cNvPr id="42" name="Shape 24">
          <a:extLst>
            <a:ext uri="{FF2B5EF4-FFF2-40B4-BE49-F238E27FC236}">
              <a16:creationId xmlns:a16="http://schemas.microsoft.com/office/drawing/2014/main" id="{2F5C26AD-2B20-4DC8-A621-6A512E0787E8}"/>
            </a:ext>
          </a:extLst>
        </xdr:cNvPr>
        <xdr:cNvSpPr/>
      </xdr:nvSpPr>
      <xdr:spPr>
        <a:xfrm>
          <a:off x="7165726" y="52727087"/>
          <a:ext cx="7620" cy="60960"/>
        </a:xfrm>
        <a:custGeom>
          <a:avLst/>
          <a:gdLst/>
          <a:ahLst/>
          <a:cxnLst/>
          <a:rect l="0" t="0" r="0" b="0"/>
          <a:pathLst>
            <a:path w="7620" h="60960">
              <a:moveTo>
                <a:pt x="7619" y="0"/>
              </a:moveTo>
              <a:lnTo>
                <a:pt x="0" y="0"/>
              </a:lnTo>
              <a:lnTo>
                <a:pt x="0" y="60960"/>
              </a:lnTo>
              <a:lnTo>
                <a:pt x="7619" y="60960"/>
              </a:lnTo>
              <a:lnTo>
                <a:pt x="7619" y="0"/>
              </a:lnTo>
              <a:close/>
            </a:path>
          </a:pathLst>
        </a:custGeom>
        <a:solidFill>
          <a:srgbClr val="DCDCDC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390EA-8A39-499B-A1C7-D1EC00115A35}">
  <dimension ref="A1:AH341"/>
  <sheetViews>
    <sheetView showGridLines="0" tabSelected="1" zoomScale="115" zoomScaleNormal="115" workbookViewId="0">
      <selection activeCell="C51" sqref="C51"/>
    </sheetView>
  </sheetViews>
  <sheetFormatPr defaultColWidth="9.296875" defaultRowHeight="13"/>
  <cols>
    <col min="1" max="1" width="9.296875" style="40"/>
    <col min="2" max="2" width="10.5" style="40" customWidth="1"/>
    <col min="3" max="3" width="58" style="40" customWidth="1"/>
    <col min="4" max="4" width="17.296875" style="40" customWidth="1"/>
    <col min="5" max="5" width="18.19921875" style="40" customWidth="1"/>
    <col min="6" max="7" width="16.296875" style="40" bestFit="1" customWidth="1"/>
    <col min="8" max="8" width="14.19921875" style="40" bestFit="1" customWidth="1"/>
    <col min="9" max="9" width="9.296875" style="40"/>
    <col min="10" max="10" width="10.796875" style="40" bestFit="1" customWidth="1"/>
    <col min="11" max="11" width="13" style="40" bestFit="1" customWidth="1"/>
    <col min="12" max="12" width="13.19921875" style="40" bestFit="1" customWidth="1"/>
    <col min="13" max="13" width="9.69921875" style="40" bestFit="1" customWidth="1"/>
    <col min="14" max="14" width="11.69921875" style="40" bestFit="1" customWidth="1"/>
    <col min="15" max="17" width="10.69921875" style="40" bestFit="1" customWidth="1"/>
    <col min="18" max="18" width="11.69921875" style="40" bestFit="1" customWidth="1"/>
    <col min="19" max="23" width="10.69921875" style="40" bestFit="1" customWidth="1"/>
    <col min="24" max="24" width="11.69921875" style="40" bestFit="1" customWidth="1"/>
    <col min="25" max="26" width="10.69921875" style="40" bestFit="1" customWidth="1"/>
    <col min="27" max="27" width="11.69921875" style="40" bestFit="1" customWidth="1"/>
    <col min="28" max="28" width="13" style="40" bestFit="1" customWidth="1"/>
    <col min="29" max="29" width="9.296875" style="40"/>
    <col min="30" max="31" width="13" style="40" bestFit="1" customWidth="1"/>
    <col min="32" max="32" width="9.296875" style="40"/>
    <col min="33" max="33" width="13" style="40" bestFit="1" customWidth="1"/>
    <col min="34" max="34" width="14.19921875" style="40" bestFit="1" customWidth="1"/>
    <col min="35" max="16384" width="9.296875" style="40"/>
  </cols>
  <sheetData>
    <row r="1" spans="1:34" ht="34.4" customHeight="1">
      <c r="A1" s="65" t="s">
        <v>59</v>
      </c>
      <c r="B1" s="65"/>
      <c r="C1" s="65"/>
      <c r="D1" s="65"/>
      <c r="E1" s="65"/>
      <c r="F1" s="65"/>
      <c r="G1" s="39"/>
      <c r="H1" s="39"/>
      <c r="I1" s="39"/>
    </row>
    <row r="2" spans="1:34" ht="17.5" customHeight="1">
      <c r="E2" s="41" t="s">
        <v>0</v>
      </c>
      <c r="F2" s="42">
        <v>1869412345</v>
      </c>
    </row>
    <row r="3" spans="1:34" ht="17.5" customHeight="1">
      <c r="A3" s="41" t="s">
        <v>7</v>
      </c>
      <c r="B3" s="43" t="s">
        <v>191</v>
      </c>
      <c r="C3" s="44"/>
      <c r="E3" s="41" t="s">
        <v>1</v>
      </c>
      <c r="F3" s="45">
        <v>0</v>
      </c>
    </row>
    <row r="4" spans="1:34" ht="17.5" customHeight="1">
      <c r="A4" s="41" t="s">
        <v>8</v>
      </c>
      <c r="B4" s="44" t="s">
        <v>9</v>
      </c>
      <c r="C4" s="44"/>
      <c r="E4" s="41" t="s">
        <v>2</v>
      </c>
      <c r="F4" s="45">
        <v>9466122.640000008</v>
      </c>
    </row>
    <row r="5" spans="1:34" ht="17.5" customHeight="1">
      <c r="A5" s="41" t="s">
        <v>10</v>
      </c>
      <c r="B5" s="43" t="s">
        <v>155</v>
      </c>
      <c r="C5" s="44"/>
      <c r="E5" s="41" t="s">
        <v>3</v>
      </c>
      <c r="F5" s="45">
        <v>12089860</v>
      </c>
    </row>
    <row r="6" spans="1:34" ht="17.5" customHeight="1">
      <c r="A6" s="41" t="s">
        <v>11</v>
      </c>
      <c r="B6" s="44" t="s">
        <v>12</v>
      </c>
      <c r="C6" s="44"/>
      <c r="E6" s="41" t="s">
        <v>4</v>
      </c>
      <c r="F6" s="45">
        <v>2623737.3600000031</v>
      </c>
    </row>
    <row r="7" spans="1:34" ht="17.5" customHeight="1">
      <c r="A7" s="41" t="s">
        <v>13</v>
      </c>
      <c r="B7" s="43" t="s">
        <v>60</v>
      </c>
      <c r="C7" s="44"/>
      <c r="E7" s="41" t="s">
        <v>5</v>
      </c>
      <c r="F7" s="45"/>
    </row>
    <row r="8" spans="1:34" ht="17.5" customHeight="1">
      <c r="E8" s="41" t="s">
        <v>6</v>
      </c>
      <c r="F8" s="45">
        <v>0</v>
      </c>
    </row>
    <row r="9" spans="1:34" ht="17.5" customHeight="1"/>
    <row r="10" spans="1:34" ht="22.5" customHeight="1">
      <c r="A10" s="66" t="s">
        <v>14</v>
      </c>
      <c r="B10" s="66"/>
      <c r="C10" s="66"/>
      <c r="D10" s="66"/>
      <c r="E10" s="66"/>
      <c r="F10" s="66"/>
      <c r="G10" s="46"/>
      <c r="H10" s="46"/>
      <c r="I10" s="46"/>
    </row>
    <row r="12" spans="1:34" ht="24.65" customHeight="1">
      <c r="A12" s="64" t="s">
        <v>185</v>
      </c>
      <c r="B12" s="64" t="s">
        <v>186</v>
      </c>
      <c r="C12" s="64" t="s">
        <v>187</v>
      </c>
      <c r="D12" s="64" t="s">
        <v>188</v>
      </c>
      <c r="E12" s="64" t="s">
        <v>189</v>
      </c>
      <c r="F12" s="64" t="s">
        <v>190</v>
      </c>
      <c r="G12" s="64" t="s">
        <v>64</v>
      </c>
      <c r="AB12" s="47"/>
      <c r="AH12" s="47"/>
    </row>
    <row r="13" spans="1:34" ht="24.65" customHeight="1">
      <c r="A13" s="59">
        <v>45170</v>
      </c>
      <c r="B13" s="60">
        <f t="shared" ref="B13:B76" si="0">A13</f>
        <v>45170</v>
      </c>
      <c r="C13" s="58" t="s">
        <v>71</v>
      </c>
      <c r="D13" s="61" t="s">
        <v>62</v>
      </c>
      <c r="E13" s="62">
        <v>2233000</v>
      </c>
      <c r="F13" s="62">
        <v>2233000</v>
      </c>
      <c r="G13" s="58" t="s">
        <v>61</v>
      </c>
      <c r="H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D13" s="50"/>
      <c r="AE13" s="50"/>
      <c r="AF13" s="50"/>
      <c r="AG13" s="50"/>
      <c r="AH13" s="51"/>
    </row>
    <row r="14" spans="1:34" ht="24.65" customHeight="1">
      <c r="A14" s="59">
        <v>45170</v>
      </c>
      <c r="B14" s="60">
        <f t="shared" si="0"/>
        <v>45170</v>
      </c>
      <c r="C14" s="58" t="s">
        <v>72</v>
      </c>
      <c r="D14" s="62">
        <v>25026.880000000001</v>
      </c>
      <c r="E14" s="63"/>
      <c r="F14" s="62">
        <v>2207973.12</v>
      </c>
      <c r="G14" s="58" t="s">
        <v>67</v>
      </c>
      <c r="H14" s="49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D14" s="50"/>
      <c r="AE14" s="50"/>
      <c r="AF14" s="50"/>
      <c r="AG14" s="50"/>
      <c r="AH14" s="51"/>
    </row>
    <row r="15" spans="1:34" ht="24.65" customHeight="1">
      <c r="A15" s="59">
        <v>45170</v>
      </c>
      <c r="B15" s="60">
        <f t="shared" si="0"/>
        <v>45170</v>
      </c>
      <c r="C15" s="58" t="s">
        <v>73</v>
      </c>
      <c r="D15" s="57">
        <v>15026.88</v>
      </c>
      <c r="E15" s="63"/>
      <c r="F15" s="62">
        <v>2192946.2400000002</v>
      </c>
      <c r="G15" s="58" t="s">
        <v>66</v>
      </c>
      <c r="H15" s="49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D15" s="50"/>
      <c r="AE15" s="50"/>
      <c r="AF15" s="50"/>
      <c r="AG15" s="50"/>
      <c r="AH15" s="51"/>
    </row>
    <row r="16" spans="1:34" ht="24.65" customHeight="1">
      <c r="A16" s="59">
        <v>45170</v>
      </c>
      <c r="B16" s="60">
        <f t="shared" si="0"/>
        <v>45170</v>
      </c>
      <c r="C16" s="58" t="s">
        <v>50</v>
      </c>
      <c r="D16" s="63"/>
      <c r="E16" s="62">
        <v>40500</v>
      </c>
      <c r="F16" s="62">
        <v>2233446.2400000002</v>
      </c>
      <c r="G16" s="58" t="s">
        <v>63</v>
      </c>
      <c r="H16" s="49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D16" s="50"/>
      <c r="AE16" s="50"/>
      <c r="AF16" s="50"/>
      <c r="AG16" s="50"/>
      <c r="AH16" s="51"/>
    </row>
    <row r="17" spans="1:34" ht="24.65" customHeight="1">
      <c r="A17" s="59">
        <v>45172</v>
      </c>
      <c r="B17" s="60">
        <f t="shared" si="0"/>
        <v>45172</v>
      </c>
      <c r="C17" s="58" t="s">
        <v>74</v>
      </c>
      <c r="D17" s="62">
        <v>50026.879999999997</v>
      </c>
      <c r="E17" s="63"/>
      <c r="F17" s="62">
        <v>2183419.3600000003</v>
      </c>
      <c r="G17" s="58" t="s">
        <v>66</v>
      </c>
      <c r="H17" s="49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D17" s="50"/>
      <c r="AE17" s="50"/>
      <c r="AF17" s="50"/>
      <c r="AG17" s="50"/>
      <c r="AH17" s="51"/>
    </row>
    <row r="18" spans="1:34" ht="24.65" customHeight="1">
      <c r="A18" s="59">
        <v>45172</v>
      </c>
      <c r="B18" s="60">
        <f t="shared" si="0"/>
        <v>45172</v>
      </c>
      <c r="C18" s="58" t="s">
        <v>17</v>
      </c>
      <c r="D18" s="62">
        <v>50</v>
      </c>
      <c r="E18" s="63"/>
      <c r="F18" s="62">
        <v>2183369.3600000003</v>
      </c>
      <c r="G18" s="58" t="s">
        <v>65</v>
      </c>
      <c r="H18" s="49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D18" s="50"/>
      <c r="AE18" s="50"/>
      <c r="AF18" s="50"/>
      <c r="AG18" s="50"/>
      <c r="AH18" s="51"/>
    </row>
    <row r="19" spans="1:34" ht="24.65" customHeight="1">
      <c r="A19" s="59">
        <v>45172</v>
      </c>
      <c r="B19" s="60">
        <f t="shared" si="0"/>
        <v>45172</v>
      </c>
      <c r="C19" s="58" t="s">
        <v>17</v>
      </c>
      <c r="D19" s="57">
        <v>50</v>
      </c>
      <c r="E19" s="63"/>
      <c r="F19" s="62">
        <v>2183319.3600000003</v>
      </c>
      <c r="G19" s="58" t="s">
        <v>65</v>
      </c>
      <c r="H19" s="49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D19" s="50"/>
      <c r="AE19" s="50"/>
      <c r="AF19" s="50"/>
      <c r="AG19" s="50"/>
      <c r="AH19" s="51"/>
    </row>
    <row r="20" spans="1:34" ht="24.65" customHeight="1">
      <c r="A20" s="59">
        <v>45172</v>
      </c>
      <c r="B20" s="60">
        <f t="shared" si="0"/>
        <v>45172</v>
      </c>
      <c r="C20" s="58" t="s">
        <v>17</v>
      </c>
      <c r="D20" s="62">
        <v>50</v>
      </c>
      <c r="E20" s="63"/>
      <c r="F20" s="62">
        <v>2183269.3600000003</v>
      </c>
      <c r="G20" s="58" t="s">
        <v>65</v>
      </c>
      <c r="H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D20" s="50"/>
      <c r="AE20" s="50"/>
      <c r="AF20" s="50"/>
      <c r="AG20" s="50"/>
      <c r="AH20" s="51"/>
    </row>
    <row r="21" spans="1:34" ht="24.65" customHeight="1">
      <c r="A21" s="59">
        <v>45175</v>
      </c>
      <c r="B21" s="60">
        <f t="shared" si="0"/>
        <v>45175</v>
      </c>
      <c r="C21" s="58" t="s">
        <v>17</v>
      </c>
      <c r="D21" s="62">
        <v>50</v>
      </c>
      <c r="E21" s="63"/>
      <c r="F21" s="62">
        <v>2183219.3600000003</v>
      </c>
      <c r="G21" s="58" t="s">
        <v>65</v>
      </c>
      <c r="H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D21" s="50"/>
      <c r="AE21" s="50"/>
      <c r="AF21" s="50"/>
      <c r="AG21" s="50"/>
      <c r="AH21" s="51"/>
    </row>
    <row r="22" spans="1:34" ht="24.65" customHeight="1">
      <c r="A22" s="59">
        <v>45175</v>
      </c>
      <c r="B22" s="60">
        <f t="shared" si="0"/>
        <v>45175</v>
      </c>
      <c r="C22" s="58" t="s">
        <v>18</v>
      </c>
      <c r="D22" s="63"/>
      <c r="E22" s="62">
        <v>180000</v>
      </c>
      <c r="F22" s="62">
        <v>2363219.3600000003</v>
      </c>
      <c r="G22" s="58" t="s">
        <v>63</v>
      </c>
      <c r="H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D22" s="50"/>
      <c r="AE22" s="50"/>
      <c r="AF22" s="50"/>
      <c r="AG22" s="50"/>
      <c r="AH22" s="51"/>
    </row>
    <row r="23" spans="1:34" ht="24.65" customHeight="1">
      <c r="A23" s="59">
        <v>45175</v>
      </c>
      <c r="B23" s="60">
        <f t="shared" si="0"/>
        <v>45175</v>
      </c>
      <c r="C23" s="58" t="s">
        <v>19</v>
      </c>
      <c r="D23" s="63"/>
      <c r="E23" s="62">
        <v>2000</v>
      </c>
      <c r="F23" s="62">
        <v>2365219.3600000003</v>
      </c>
      <c r="G23" s="58" t="s">
        <v>135</v>
      </c>
      <c r="H23" s="49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D23" s="50"/>
      <c r="AE23" s="50"/>
      <c r="AF23" s="50"/>
      <c r="AG23" s="50"/>
      <c r="AH23" s="51"/>
    </row>
    <row r="24" spans="1:34" ht="24.65" customHeight="1">
      <c r="A24" s="59">
        <v>45175</v>
      </c>
      <c r="B24" s="60">
        <f t="shared" si="0"/>
        <v>45175</v>
      </c>
      <c r="C24" s="58" t="s">
        <v>75</v>
      </c>
      <c r="D24" s="62">
        <v>190053.75</v>
      </c>
      <c r="E24" s="63">
        <v>0</v>
      </c>
      <c r="F24" s="62">
        <v>2175165.6100000003</v>
      </c>
      <c r="G24" s="58" t="s">
        <v>66</v>
      </c>
      <c r="H24" s="49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D24" s="50"/>
      <c r="AE24" s="50"/>
      <c r="AF24" s="50"/>
      <c r="AG24" s="50"/>
      <c r="AH24" s="51"/>
    </row>
    <row r="25" spans="1:34" ht="24.65" customHeight="1">
      <c r="A25" s="59">
        <v>45178</v>
      </c>
      <c r="B25" s="60">
        <f t="shared" si="0"/>
        <v>45178</v>
      </c>
      <c r="C25" s="58" t="s">
        <v>22</v>
      </c>
      <c r="D25" s="63"/>
      <c r="E25" s="62">
        <v>1000000</v>
      </c>
      <c r="F25" s="62">
        <v>3175165.6100000003</v>
      </c>
      <c r="G25" s="58" t="s">
        <v>61</v>
      </c>
      <c r="H25" s="49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D25" s="50"/>
      <c r="AE25" s="50"/>
      <c r="AF25" s="50"/>
      <c r="AG25" s="50"/>
      <c r="AH25" s="51"/>
    </row>
    <row r="26" spans="1:34" ht="24.65" customHeight="1">
      <c r="A26" s="59">
        <v>45178</v>
      </c>
      <c r="B26" s="60">
        <f t="shared" si="0"/>
        <v>45178</v>
      </c>
      <c r="C26" s="58" t="s">
        <v>75</v>
      </c>
      <c r="D26" s="62">
        <v>300053.75</v>
      </c>
      <c r="E26" s="63">
        <v>0</v>
      </c>
      <c r="F26" s="62">
        <v>2875111.8600000003</v>
      </c>
      <c r="G26" s="58" t="s">
        <v>66</v>
      </c>
      <c r="H26" s="49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D26" s="50"/>
      <c r="AE26" s="50"/>
      <c r="AF26" s="50"/>
      <c r="AG26" s="50"/>
      <c r="AH26" s="51"/>
    </row>
    <row r="27" spans="1:34" ht="24.65" customHeight="1">
      <c r="A27" s="59">
        <v>45178</v>
      </c>
      <c r="B27" s="60">
        <f t="shared" si="0"/>
        <v>45178</v>
      </c>
      <c r="C27" s="58" t="s">
        <v>76</v>
      </c>
      <c r="D27" s="62">
        <v>2010.75</v>
      </c>
      <c r="E27" s="63">
        <v>0</v>
      </c>
      <c r="F27" s="62">
        <v>2873101.1100000003</v>
      </c>
      <c r="G27" s="58" t="s">
        <v>67</v>
      </c>
      <c r="H27" s="4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D27" s="50"/>
      <c r="AE27" s="50"/>
      <c r="AF27" s="50"/>
      <c r="AG27" s="50"/>
      <c r="AH27" s="51"/>
    </row>
    <row r="28" spans="1:34" ht="24.65" customHeight="1">
      <c r="A28" s="59">
        <v>45178</v>
      </c>
      <c r="B28" s="60">
        <f t="shared" si="0"/>
        <v>45178</v>
      </c>
      <c r="C28" s="58" t="s">
        <v>77</v>
      </c>
      <c r="D28" s="63"/>
      <c r="E28" s="62">
        <v>328500</v>
      </c>
      <c r="F28" s="62">
        <v>3201601.1100000003</v>
      </c>
      <c r="G28" s="58" t="s">
        <v>63</v>
      </c>
      <c r="H28" s="49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D28" s="50"/>
      <c r="AE28" s="50"/>
      <c r="AF28" s="50"/>
      <c r="AG28" s="50"/>
      <c r="AH28" s="51"/>
    </row>
    <row r="29" spans="1:34" ht="24.65" customHeight="1">
      <c r="A29" s="59">
        <v>45178</v>
      </c>
      <c r="B29" s="60">
        <f t="shared" si="0"/>
        <v>45178</v>
      </c>
      <c r="C29" s="58" t="s">
        <v>75</v>
      </c>
      <c r="D29" s="62">
        <v>320053.75</v>
      </c>
      <c r="E29" s="63">
        <v>0</v>
      </c>
      <c r="F29" s="62">
        <v>2881547.3600000003</v>
      </c>
      <c r="G29" s="58" t="s">
        <v>66</v>
      </c>
      <c r="H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D29" s="50"/>
      <c r="AE29" s="50"/>
      <c r="AF29" s="50"/>
      <c r="AG29" s="50"/>
      <c r="AH29" s="51"/>
    </row>
    <row r="30" spans="1:34" ht="24.65" customHeight="1">
      <c r="A30" s="59">
        <v>45178</v>
      </c>
      <c r="B30" s="60">
        <f t="shared" si="0"/>
        <v>45178</v>
      </c>
      <c r="C30" s="58" t="s">
        <v>78</v>
      </c>
      <c r="D30" s="63"/>
      <c r="E30" s="62">
        <v>1000000</v>
      </c>
      <c r="F30" s="62">
        <v>3881547.3600000003</v>
      </c>
      <c r="G30" s="58" t="s">
        <v>63</v>
      </c>
      <c r="H30" s="49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D30" s="50"/>
      <c r="AE30" s="50"/>
      <c r="AF30" s="50"/>
      <c r="AG30" s="50"/>
      <c r="AH30" s="51"/>
    </row>
    <row r="31" spans="1:34" ht="24.65" customHeight="1">
      <c r="A31" s="59">
        <v>45178</v>
      </c>
      <c r="B31" s="60">
        <f t="shared" si="0"/>
        <v>45178</v>
      </c>
      <c r="C31" s="58" t="s">
        <v>79</v>
      </c>
      <c r="D31" s="62">
        <v>80053.75</v>
      </c>
      <c r="E31" s="63">
        <v>0</v>
      </c>
      <c r="F31" s="62">
        <v>3801493.6100000003</v>
      </c>
      <c r="G31" s="58" t="s">
        <v>69</v>
      </c>
      <c r="H31" s="49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D31" s="50"/>
      <c r="AE31" s="50"/>
      <c r="AF31" s="50"/>
      <c r="AG31" s="50"/>
      <c r="AH31" s="51"/>
    </row>
    <row r="32" spans="1:34" ht="24.65" customHeight="1">
      <c r="A32" s="59">
        <v>45178</v>
      </c>
      <c r="B32" s="60">
        <f t="shared" si="0"/>
        <v>45178</v>
      </c>
      <c r="C32" s="58" t="s">
        <v>80</v>
      </c>
      <c r="D32" s="62">
        <v>50053.75</v>
      </c>
      <c r="E32" s="63">
        <v>0</v>
      </c>
      <c r="F32" s="62">
        <v>3751439.8600000003</v>
      </c>
      <c r="G32" s="58" t="s">
        <v>70</v>
      </c>
      <c r="H32" s="49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D32" s="50"/>
      <c r="AE32" s="50"/>
      <c r="AF32" s="50"/>
      <c r="AG32" s="50"/>
      <c r="AH32" s="51"/>
    </row>
    <row r="33" spans="1:34" ht="24.65" customHeight="1">
      <c r="A33" s="59">
        <v>45178</v>
      </c>
      <c r="B33" s="60">
        <f t="shared" si="0"/>
        <v>45178</v>
      </c>
      <c r="C33" s="58" t="s">
        <v>72</v>
      </c>
      <c r="D33" s="62">
        <v>200053.75</v>
      </c>
      <c r="E33" s="63">
        <v>0</v>
      </c>
      <c r="F33" s="62">
        <v>3551386.1100000003</v>
      </c>
      <c r="G33" s="58" t="s">
        <v>66</v>
      </c>
      <c r="H33" s="49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D33" s="50"/>
      <c r="AE33" s="50"/>
      <c r="AF33" s="50"/>
      <c r="AG33" s="50"/>
      <c r="AH33" s="51"/>
    </row>
    <row r="34" spans="1:34" ht="24.65" customHeight="1">
      <c r="A34" s="59">
        <v>45178</v>
      </c>
      <c r="B34" s="60">
        <f t="shared" si="0"/>
        <v>45178</v>
      </c>
      <c r="C34" s="58" t="s">
        <v>81</v>
      </c>
      <c r="D34" s="62">
        <v>150053.75</v>
      </c>
      <c r="E34" s="63">
        <v>0</v>
      </c>
      <c r="F34" s="62">
        <v>3401332.3600000003</v>
      </c>
      <c r="G34" s="58" t="s">
        <v>66</v>
      </c>
      <c r="H34" s="49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D34" s="50"/>
      <c r="AE34" s="50"/>
      <c r="AF34" s="50"/>
      <c r="AG34" s="50"/>
      <c r="AH34" s="51"/>
    </row>
    <row r="35" spans="1:34" ht="24.65" customHeight="1">
      <c r="A35" s="59">
        <v>45178</v>
      </c>
      <c r="B35" s="60">
        <f t="shared" si="0"/>
        <v>45178</v>
      </c>
      <c r="C35" s="58" t="s">
        <v>82</v>
      </c>
      <c r="D35" s="62">
        <v>135758.75</v>
      </c>
      <c r="E35" s="63">
        <v>0</v>
      </c>
      <c r="F35" s="62">
        <v>3265573.6100000003</v>
      </c>
      <c r="G35" s="58" t="s">
        <v>66</v>
      </c>
      <c r="H35" s="49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D35" s="50"/>
      <c r="AE35" s="50"/>
      <c r="AF35" s="50"/>
      <c r="AG35" s="50"/>
      <c r="AH35" s="51"/>
    </row>
    <row r="36" spans="1:34" ht="24.65" customHeight="1">
      <c r="A36" s="59">
        <v>45178</v>
      </c>
      <c r="B36" s="60">
        <f t="shared" si="0"/>
        <v>45178</v>
      </c>
      <c r="C36" s="58" t="s">
        <v>83</v>
      </c>
      <c r="D36" s="62">
        <v>30026.880000000001</v>
      </c>
      <c r="E36" s="63">
        <v>0</v>
      </c>
      <c r="F36" s="62">
        <v>3235546.7300000004</v>
      </c>
      <c r="G36" s="58" t="s">
        <v>124</v>
      </c>
      <c r="H36" s="49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D36" s="50"/>
      <c r="AE36" s="50"/>
      <c r="AF36" s="50"/>
      <c r="AG36" s="50"/>
      <c r="AH36" s="51"/>
    </row>
    <row r="37" spans="1:34" ht="24.65" customHeight="1">
      <c r="A37" s="59">
        <v>45178</v>
      </c>
      <c r="B37" s="60">
        <f t="shared" si="0"/>
        <v>45178</v>
      </c>
      <c r="C37" s="58" t="s">
        <v>84</v>
      </c>
      <c r="D37" s="62">
        <v>30026.880000000001</v>
      </c>
      <c r="E37" s="63">
        <v>0</v>
      </c>
      <c r="F37" s="62">
        <v>3205519.8500000006</v>
      </c>
      <c r="G37" s="58" t="s">
        <v>124</v>
      </c>
      <c r="H37" s="49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D37" s="50"/>
      <c r="AE37" s="50"/>
      <c r="AF37" s="50"/>
      <c r="AG37" s="50"/>
      <c r="AH37" s="51"/>
    </row>
    <row r="38" spans="1:34" ht="24.65" customHeight="1">
      <c r="A38" s="59">
        <v>45178</v>
      </c>
      <c r="B38" s="60">
        <f t="shared" si="0"/>
        <v>45178</v>
      </c>
      <c r="C38" s="58" t="s">
        <v>85</v>
      </c>
      <c r="D38" s="62">
        <v>20026.88</v>
      </c>
      <c r="E38" s="63">
        <v>0</v>
      </c>
      <c r="F38" s="62">
        <v>3185492.9700000007</v>
      </c>
      <c r="G38" s="58" t="s">
        <v>69</v>
      </c>
      <c r="H38" s="49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D38" s="50"/>
      <c r="AE38" s="50"/>
      <c r="AF38" s="50"/>
      <c r="AG38" s="50"/>
      <c r="AH38" s="51"/>
    </row>
    <row r="39" spans="1:34" ht="24.65" customHeight="1">
      <c r="A39" s="59">
        <v>45178</v>
      </c>
      <c r="B39" s="60">
        <f t="shared" si="0"/>
        <v>45178</v>
      </c>
      <c r="C39" s="58" t="s">
        <v>86</v>
      </c>
      <c r="D39" s="62">
        <v>10026.879999999999</v>
      </c>
      <c r="E39" s="63">
        <v>0</v>
      </c>
      <c r="F39" s="62">
        <v>3175466.0900000008</v>
      </c>
      <c r="G39" s="58" t="s">
        <v>126</v>
      </c>
      <c r="H39" s="49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D39" s="50"/>
      <c r="AE39" s="50"/>
      <c r="AF39" s="50"/>
      <c r="AG39" s="50"/>
      <c r="AH39" s="51"/>
    </row>
    <row r="40" spans="1:34" ht="24.65" customHeight="1">
      <c r="A40" s="59">
        <v>45178</v>
      </c>
      <c r="B40" s="60">
        <f t="shared" si="0"/>
        <v>45178</v>
      </c>
      <c r="C40" s="58" t="s">
        <v>85</v>
      </c>
      <c r="D40" s="62">
        <v>60053.75</v>
      </c>
      <c r="E40" s="63">
        <v>0</v>
      </c>
      <c r="F40" s="62">
        <v>3115412.3400000008</v>
      </c>
      <c r="G40" s="58" t="s">
        <v>125</v>
      </c>
      <c r="H40" s="49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D40" s="50"/>
      <c r="AE40" s="50"/>
      <c r="AF40" s="50"/>
      <c r="AG40" s="50"/>
      <c r="AH40" s="51"/>
    </row>
    <row r="41" spans="1:34" ht="24.65" customHeight="1">
      <c r="A41" s="59">
        <v>45178</v>
      </c>
      <c r="B41" s="60">
        <f t="shared" si="0"/>
        <v>45178</v>
      </c>
      <c r="C41" s="58" t="s">
        <v>81</v>
      </c>
      <c r="D41" s="62">
        <v>10026.879999999999</v>
      </c>
      <c r="E41" s="63">
        <v>0</v>
      </c>
      <c r="F41" s="62">
        <v>3105385.4600000009</v>
      </c>
      <c r="G41" s="58" t="s">
        <v>127</v>
      </c>
      <c r="H41" s="49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D41" s="50"/>
      <c r="AE41" s="50"/>
      <c r="AF41" s="50"/>
      <c r="AG41" s="50"/>
      <c r="AH41" s="51"/>
    </row>
    <row r="42" spans="1:34" ht="24.65" customHeight="1">
      <c r="A42" s="59">
        <v>45178</v>
      </c>
      <c r="B42" s="60">
        <f t="shared" si="0"/>
        <v>45178</v>
      </c>
      <c r="C42" s="58" t="s">
        <v>87</v>
      </c>
      <c r="D42" s="62">
        <v>10026.879999999999</v>
      </c>
      <c r="E42" s="63">
        <v>0</v>
      </c>
      <c r="F42" s="62">
        <v>3095358.580000001</v>
      </c>
      <c r="G42" s="58" t="s">
        <v>128</v>
      </c>
      <c r="H42" s="49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D42" s="50"/>
      <c r="AE42" s="50"/>
      <c r="AF42" s="50"/>
      <c r="AG42" s="50"/>
      <c r="AH42" s="51"/>
    </row>
    <row r="43" spans="1:34" ht="24.65" customHeight="1">
      <c r="A43" s="59">
        <v>45178</v>
      </c>
      <c r="B43" s="60">
        <f t="shared" si="0"/>
        <v>45178</v>
      </c>
      <c r="C43" s="58" t="s">
        <v>88</v>
      </c>
      <c r="D43" s="62">
        <v>10026.879999999999</v>
      </c>
      <c r="E43" s="63">
        <v>0</v>
      </c>
      <c r="F43" s="62">
        <v>3085331.7000000011</v>
      </c>
      <c r="G43" s="58" t="s">
        <v>129</v>
      </c>
      <c r="H43" s="49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D43" s="50"/>
      <c r="AE43" s="50"/>
      <c r="AF43" s="50"/>
      <c r="AG43" s="50"/>
      <c r="AH43" s="51"/>
    </row>
    <row r="44" spans="1:34" ht="24.65" customHeight="1">
      <c r="A44" s="59">
        <v>45178</v>
      </c>
      <c r="B44" s="60">
        <f t="shared" si="0"/>
        <v>45178</v>
      </c>
      <c r="C44" s="58" t="s">
        <v>89</v>
      </c>
      <c r="D44" s="62">
        <v>10026.879999999999</v>
      </c>
      <c r="E44" s="63">
        <v>0</v>
      </c>
      <c r="F44" s="62">
        <v>3075304.8200000012</v>
      </c>
      <c r="G44" s="58" t="s">
        <v>130</v>
      </c>
      <c r="H44" s="49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D44" s="50"/>
      <c r="AE44" s="50"/>
      <c r="AF44" s="50"/>
      <c r="AG44" s="50"/>
      <c r="AH44" s="51"/>
    </row>
    <row r="45" spans="1:34" ht="24.65" customHeight="1">
      <c r="A45" s="59">
        <v>45178</v>
      </c>
      <c r="B45" s="60">
        <f t="shared" si="0"/>
        <v>45178</v>
      </c>
      <c r="C45" s="58" t="s">
        <v>90</v>
      </c>
      <c r="D45" s="62">
        <v>20026.88</v>
      </c>
      <c r="E45" s="63">
        <v>0</v>
      </c>
      <c r="F45" s="62">
        <v>3055277.9400000013</v>
      </c>
      <c r="G45" s="58" t="s">
        <v>131</v>
      </c>
      <c r="H45" s="49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D45" s="50"/>
      <c r="AE45" s="50"/>
      <c r="AF45" s="50"/>
      <c r="AG45" s="50"/>
      <c r="AH45" s="51"/>
    </row>
    <row r="46" spans="1:34" ht="24.65" customHeight="1">
      <c r="A46" s="59">
        <v>45179</v>
      </c>
      <c r="B46" s="60">
        <f t="shared" si="0"/>
        <v>45179</v>
      </c>
      <c r="C46" s="58" t="s">
        <v>20</v>
      </c>
      <c r="D46" s="62">
        <v>500</v>
      </c>
      <c r="E46" s="63">
        <v>0</v>
      </c>
      <c r="F46" s="62">
        <v>3054777.9400000013</v>
      </c>
      <c r="G46" s="58" t="s">
        <v>65</v>
      </c>
      <c r="H46" s="49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D46" s="50"/>
      <c r="AE46" s="50"/>
      <c r="AF46" s="50"/>
      <c r="AG46" s="50"/>
      <c r="AH46" s="51"/>
    </row>
    <row r="47" spans="1:34" ht="24.65" customHeight="1">
      <c r="A47" s="59">
        <v>45179</v>
      </c>
      <c r="B47" s="60">
        <f t="shared" si="0"/>
        <v>45179</v>
      </c>
      <c r="C47" s="58" t="s">
        <v>19</v>
      </c>
      <c r="D47" s="63"/>
      <c r="E47" s="62">
        <v>80000</v>
      </c>
      <c r="F47" s="62">
        <v>3134777.9400000013</v>
      </c>
      <c r="G47" s="58" t="s">
        <v>63</v>
      </c>
      <c r="H47" s="49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D47" s="50"/>
      <c r="AE47" s="50"/>
      <c r="AF47" s="50"/>
      <c r="AG47" s="50"/>
      <c r="AH47" s="51"/>
    </row>
    <row r="48" spans="1:34" ht="24.65" customHeight="1">
      <c r="A48" s="59">
        <v>45179</v>
      </c>
      <c r="B48" s="60">
        <f t="shared" si="0"/>
        <v>45179</v>
      </c>
      <c r="C48" s="58" t="s">
        <v>91</v>
      </c>
      <c r="D48" s="62">
        <v>25026.880000000001</v>
      </c>
      <c r="E48" s="63">
        <v>0</v>
      </c>
      <c r="F48" s="62">
        <v>3109751.0600000015</v>
      </c>
      <c r="G48" s="58" t="s">
        <v>125</v>
      </c>
      <c r="H48" s="49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D48" s="50"/>
      <c r="AE48" s="50"/>
      <c r="AF48" s="50"/>
      <c r="AG48" s="50"/>
      <c r="AH48" s="51"/>
    </row>
    <row r="49" spans="1:34" ht="24.65" customHeight="1">
      <c r="A49" s="59">
        <v>45179</v>
      </c>
      <c r="B49" s="60">
        <f t="shared" si="0"/>
        <v>45179</v>
      </c>
      <c r="C49" s="58" t="s">
        <v>19</v>
      </c>
      <c r="D49" s="63"/>
      <c r="E49" s="62">
        <v>2020000</v>
      </c>
      <c r="F49" s="62">
        <v>5129751.0600000015</v>
      </c>
      <c r="G49" s="58" t="s">
        <v>63</v>
      </c>
      <c r="H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D49" s="50"/>
      <c r="AE49" s="50"/>
      <c r="AF49" s="50"/>
      <c r="AG49" s="50"/>
      <c r="AH49" s="51"/>
    </row>
    <row r="50" spans="1:34" ht="24.65" customHeight="1">
      <c r="A50" s="59">
        <v>45179</v>
      </c>
      <c r="B50" s="60">
        <f t="shared" si="0"/>
        <v>45179</v>
      </c>
      <c r="C50" s="58" t="s">
        <v>92</v>
      </c>
      <c r="D50" s="62">
        <v>1010.75</v>
      </c>
      <c r="E50" s="63">
        <v>0</v>
      </c>
      <c r="F50" s="62">
        <v>5128740.3100000015</v>
      </c>
      <c r="G50" s="58" t="s">
        <v>126</v>
      </c>
      <c r="H50" s="49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D50" s="50"/>
      <c r="AE50" s="50"/>
      <c r="AF50" s="50"/>
      <c r="AG50" s="50"/>
      <c r="AH50" s="51"/>
    </row>
    <row r="51" spans="1:34" ht="24.65" customHeight="1">
      <c r="A51" s="59">
        <v>45180</v>
      </c>
      <c r="B51" s="60">
        <f t="shared" si="0"/>
        <v>45180</v>
      </c>
      <c r="C51" s="58" t="s">
        <v>16</v>
      </c>
      <c r="D51" s="62">
        <v>200</v>
      </c>
      <c r="E51" s="63">
        <v>0</v>
      </c>
      <c r="F51" s="62">
        <v>5128540.3100000015</v>
      </c>
      <c r="G51" s="58" t="s">
        <v>65</v>
      </c>
      <c r="H51" s="49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D51" s="50"/>
      <c r="AE51" s="50"/>
      <c r="AF51" s="50"/>
      <c r="AG51" s="50"/>
      <c r="AH51" s="51"/>
    </row>
    <row r="52" spans="1:34" ht="24.65" customHeight="1">
      <c r="A52" s="59">
        <v>45180</v>
      </c>
      <c r="B52" s="60">
        <f t="shared" si="0"/>
        <v>45180</v>
      </c>
      <c r="C52" s="58" t="s">
        <v>23</v>
      </c>
      <c r="D52" s="63"/>
      <c r="E52" s="62">
        <v>4900</v>
      </c>
      <c r="F52" s="62">
        <v>5133440.3100000015</v>
      </c>
      <c r="G52" s="58" t="s">
        <v>135</v>
      </c>
      <c r="H52" s="49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D52" s="50"/>
      <c r="AE52" s="50"/>
      <c r="AF52" s="50"/>
      <c r="AG52" s="50"/>
      <c r="AH52" s="51"/>
    </row>
    <row r="53" spans="1:34" ht="24.65" customHeight="1">
      <c r="A53" s="59">
        <v>45180</v>
      </c>
      <c r="B53" s="60">
        <f t="shared" si="0"/>
        <v>45180</v>
      </c>
      <c r="C53" s="58" t="s">
        <v>75</v>
      </c>
      <c r="D53" s="62">
        <v>2130053.75</v>
      </c>
      <c r="E53" s="63">
        <v>0</v>
      </c>
      <c r="F53" s="62">
        <v>3003386.5600000015</v>
      </c>
      <c r="G53" s="58" t="s">
        <v>66</v>
      </c>
      <c r="H53" s="49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D53" s="50"/>
      <c r="AE53" s="50"/>
      <c r="AF53" s="50"/>
      <c r="AG53" s="50"/>
      <c r="AH53" s="51"/>
    </row>
    <row r="54" spans="1:34" ht="24.65" customHeight="1">
      <c r="A54" s="59">
        <v>45181</v>
      </c>
      <c r="B54" s="60">
        <f t="shared" si="0"/>
        <v>45181</v>
      </c>
      <c r="C54" s="58" t="s">
        <v>93</v>
      </c>
      <c r="D54" s="62">
        <v>4110.75</v>
      </c>
      <c r="E54" s="63">
        <v>0</v>
      </c>
      <c r="F54" s="62">
        <v>2999275.8100000015</v>
      </c>
      <c r="G54" s="58" t="s">
        <v>126</v>
      </c>
      <c r="H54" s="49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D54" s="50"/>
      <c r="AE54" s="50"/>
      <c r="AF54" s="50"/>
      <c r="AG54" s="50"/>
      <c r="AH54" s="51"/>
    </row>
    <row r="55" spans="1:34" ht="24.65" customHeight="1">
      <c r="A55" s="59">
        <v>45181</v>
      </c>
      <c r="B55" s="60">
        <f t="shared" si="0"/>
        <v>45181</v>
      </c>
      <c r="C55" s="58" t="s">
        <v>19</v>
      </c>
      <c r="D55" s="63"/>
      <c r="E55" s="62">
        <v>5000</v>
      </c>
      <c r="F55" s="62">
        <v>3004275.8100000015</v>
      </c>
      <c r="G55" s="58" t="s">
        <v>135</v>
      </c>
      <c r="H55" s="4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D55" s="50"/>
      <c r="AE55" s="50"/>
      <c r="AF55" s="50"/>
      <c r="AG55" s="50"/>
      <c r="AH55" s="51"/>
    </row>
    <row r="56" spans="1:34" ht="24.65" customHeight="1">
      <c r="A56" s="59">
        <v>45181</v>
      </c>
      <c r="B56" s="60">
        <f t="shared" si="0"/>
        <v>45181</v>
      </c>
      <c r="C56" s="58" t="s">
        <v>24</v>
      </c>
      <c r="D56" s="63"/>
      <c r="E56" s="62">
        <v>5000</v>
      </c>
      <c r="F56" s="62">
        <v>3009275.8100000015</v>
      </c>
      <c r="G56" s="58" t="s">
        <v>135</v>
      </c>
      <c r="H56" s="49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D56" s="50"/>
      <c r="AE56" s="50"/>
      <c r="AF56" s="50"/>
      <c r="AG56" s="50"/>
      <c r="AH56" s="51"/>
    </row>
    <row r="57" spans="1:34" ht="24.65" customHeight="1">
      <c r="A57" s="59">
        <v>45181</v>
      </c>
      <c r="B57" s="60">
        <f t="shared" si="0"/>
        <v>45181</v>
      </c>
      <c r="C57" s="58" t="s">
        <v>25</v>
      </c>
      <c r="D57" s="63"/>
      <c r="E57" s="62">
        <v>301500</v>
      </c>
      <c r="F57" s="62">
        <v>3310775.8100000015</v>
      </c>
      <c r="G57" s="58" t="s">
        <v>63</v>
      </c>
      <c r="H57" s="49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D57" s="50"/>
      <c r="AE57" s="50"/>
      <c r="AF57" s="50"/>
      <c r="AG57" s="50"/>
      <c r="AH57" s="51"/>
    </row>
    <row r="58" spans="1:34" ht="24.65" customHeight="1">
      <c r="A58" s="59">
        <v>45181</v>
      </c>
      <c r="B58" s="60">
        <f t="shared" si="0"/>
        <v>45181</v>
      </c>
      <c r="C58" s="58" t="s">
        <v>17</v>
      </c>
      <c r="D58" s="62">
        <v>50</v>
      </c>
      <c r="E58" s="63">
        <v>0</v>
      </c>
      <c r="F58" s="62">
        <v>3310725.8100000015</v>
      </c>
      <c r="G58" s="58" t="s">
        <v>65</v>
      </c>
      <c r="H58" s="49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D58" s="50"/>
      <c r="AE58" s="50"/>
      <c r="AF58" s="50"/>
      <c r="AG58" s="50"/>
      <c r="AH58" s="51"/>
    </row>
    <row r="59" spans="1:34" ht="24.65" customHeight="1">
      <c r="A59" s="59">
        <v>45181</v>
      </c>
      <c r="B59" s="60">
        <f t="shared" si="0"/>
        <v>45181</v>
      </c>
      <c r="C59" s="58" t="s">
        <v>17</v>
      </c>
      <c r="D59" s="62">
        <v>50</v>
      </c>
      <c r="E59" s="63">
        <v>0</v>
      </c>
      <c r="F59" s="62">
        <v>3310675.8100000015</v>
      </c>
      <c r="G59" s="58" t="s">
        <v>65</v>
      </c>
      <c r="H59" s="49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D59" s="50"/>
      <c r="AE59" s="50"/>
      <c r="AF59" s="50"/>
      <c r="AG59" s="50"/>
      <c r="AH59" s="51"/>
    </row>
    <row r="60" spans="1:34" ht="24.65" customHeight="1">
      <c r="A60" s="59">
        <v>45181</v>
      </c>
      <c r="B60" s="60">
        <f t="shared" si="0"/>
        <v>45181</v>
      </c>
      <c r="C60" s="58" t="s">
        <v>17</v>
      </c>
      <c r="D60" s="62">
        <v>50</v>
      </c>
      <c r="E60" s="63">
        <v>0</v>
      </c>
      <c r="F60" s="62">
        <v>3310625.8100000015</v>
      </c>
      <c r="G60" s="58" t="s">
        <v>65</v>
      </c>
      <c r="H60" s="49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D60" s="50"/>
      <c r="AE60" s="50"/>
      <c r="AF60" s="50"/>
      <c r="AG60" s="50"/>
      <c r="AH60" s="51"/>
    </row>
    <row r="61" spans="1:34" ht="24.65" customHeight="1">
      <c r="A61" s="59">
        <v>45181</v>
      </c>
      <c r="B61" s="60">
        <f t="shared" si="0"/>
        <v>45181</v>
      </c>
      <c r="C61" s="58" t="s">
        <v>94</v>
      </c>
      <c r="D61" s="62">
        <v>1010.75</v>
      </c>
      <c r="E61" s="63">
        <v>0</v>
      </c>
      <c r="F61" s="62">
        <v>3309615.0600000015</v>
      </c>
      <c r="G61" s="58" t="s">
        <v>126</v>
      </c>
      <c r="H61" s="49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D61" s="50"/>
      <c r="AE61" s="50"/>
      <c r="AF61" s="50"/>
      <c r="AG61" s="50"/>
      <c r="AH61" s="51"/>
    </row>
    <row r="62" spans="1:34" ht="24.65" customHeight="1">
      <c r="A62" s="59">
        <v>45182</v>
      </c>
      <c r="B62" s="60">
        <f t="shared" si="0"/>
        <v>45182</v>
      </c>
      <c r="C62" s="58" t="s">
        <v>75</v>
      </c>
      <c r="D62" s="62">
        <v>316053.75</v>
      </c>
      <c r="E62" s="63">
        <v>0</v>
      </c>
      <c r="F62" s="62">
        <v>2993561.3100000015</v>
      </c>
      <c r="G62" s="58" t="s">
        <v>66</v>
      </c>
      <c r="H62" s="49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D62" s="50"/>
      <c r="AE62" s="50"/>
      <c r="AF62" s="50"/>
      <c r="AG62" s="50"/>
      <c r="AH62" s="51"/>
    </row>
    <row r="63" spans="1:34" ht="24.65" customHeight="1">
      <c r="A63" s="59">
        <v>45182</v>
      </c>
      <c r="B63" s="60">
        <f t="shared" si="0"/>
        <v>45182</v>
      </c>
      <c r="C63" s="58" t="s">
        <v>19</v>
      </c>
      <c r="D63" s="63"/>
      <c r="E63" s="62">
        <v>5000</v>
      </c>
      <c r="F63" s="62">
        <v>2998561.3100000015</v>
      </c>
      <c r="G63" s="58" t="s">
        <v>135</v>
      </c>
      <c r="H63" s="49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D63" s="50"/>
      <c r="AE63" s="50"/>
      <c r="AF63" s="50"/>
      <c r="AG63" s="50"/>
      <c r="AH63" s="51"/>
    </row>
    <row r="64" spans="1:34" ht="24.65" customHeight="1">
      <c r="A64" s="59">
        <v>45182</v>
      </c>
      <c r="B64" s="60">
        <f t="shared" si="0"/>
        <v>45182</v>
      </c>
      <c r="C64" s="58" t="s">
        <v>26</v>
      </c>
      <c r="D64" s="63"/>
      <c r="E64" s="62">
        <v>100000</v>
      </c>
      <c r="F64" s="62">
        <v>3098561.3100000015</v>
      </c>
      <c r="G64" s="58" t="s">
        <v>63</v>
      </c>
      <c r="H64" s="49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D64" s="50"/>
      <c r="AE64" s="50"/>
      <c r="AF64" s="50"/>
      <c r="AG64" s="50"/>
      <c r="AH64" s="51"/>
    </row>
    <row r="65" spans="1:34" ht="24.65" customHeight="1">
      <c r="A65" s="59">
        <v>45182</v>
      </c>
      <c r="B65" s="60">
        <f t="shared" si="0"/>
        <v>45182</v>
      </c>
      <c r="C65" s="58" t="s">
        <v>75</v>
      </c>
      <c r="D65" s="62">
        <v>100053.75</v>
      </c>
      <c r="E65" s="63">
        <v>0</v>
      </c>
      <c r="F65" s="62">
        <v>2998507.5600000015</v>
      </c>
      <c r="G65" s="58" t="s">
        <v>66</v>
      </c>
      <c r="H65" s="49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D65" s="50"/>
      <c r="AE65" s="50"/>
      <c r="AF65" s="50"/>
      <c r="AG65" s="50"/>
      <c r="AH65" s="51"/>
    </row>
    <row r="66" spans="1:34" ht="24.65" customHeight="1">
      <c r="A66" s="59">
        <v>45182</v>
      </c>
      <c r="B66" s="60">
        <f t="shared" si="0"/>
        <v>45182</v>
      </c>
      <c r="C66" s="58" t="s">
        <v>27</v>
      </c>
      <c r="D66" s="63"/>
      <c r="E66" s="62">
        <v>2000</v>
      </c>
      <c r="F66" s="62">
        <v>3000507.5600000015</v>
      </c>
      <c r="G66" s="58" t="s">
        <v>135</v>
      </c>
      <c r="H66" s="49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D66" s="50"/>
      <c r="AE66" s="50"/>
      <c r="AF66" s="50"/>
      <c r="AG66" s="50"/>
      <c r="AH66" s="51"/>
    </row>
    <row r="67" spans="1:34" ht="24.65" customHeight="1">
      <c r="A67" s="59">
        <v>45182</v>
      </c>
      <c r="B67" s="60">
        <f t="shared" si="0"/>
        <v>45182</v>
      </c>
      <c r="C67" s="58" t="s">
        <v>51</v>
      </c>
      <c r="D67" s="62">
        <v>924.5</v>
      </c>
      <c r="E67" s="63">
        <v>0</v>
      </c>
      <c r="F67" s="62">
        <v>2999583.0600000015</v>
      </c>
      <c r="G67" s="58" t="s">
        <v>65</v>
      </c>
      <c r="H67" s="49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D67" s="50"/>
      <c r="AE67" s="50"/>
      <c r="AF67" s="50"/>
      <c r="AG67" s="50"/>
      <c r="AH67" s="51"/>
    </row>
    <row r="68" spans="1:34" ht="24.65" customHeight="1">
      <c r="A68" s="59">
        <v>45183</v>
      </c>
      <c r="B68" s="60">
        <f t="shared" si="0"/>
        <v>45183</v>
      </c>
      <c r="C68" s="58" t="s">
        <v>95</v>
      </c>
      <c r="D68" s="63"/>
      <c r="E68" s="62">
        <v>414000</v>
      </c>
      <c r="F68" s="62">
        <v>3413583.0600000015</v>
      </c>
      <c r="G68" s="58" t="s">
        <v>63</v>
      </c>
      <c r="H68" s="49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D68" s="50"/>
      <c r="AE68" s="50"/>
      <c r="AF68" s="50"/>
      <c r="AG68" s="50"/>
      <c r="AH68" s="51"/>
    </row>
    <row r="69" spans="1:34" ht="24.65" customHeight="1">
      <c r="A69" s="59">
        <v>45183</v>
      </c>
      <c r="B69" s="60">
        <f t="shared" si="0"/>
        <v>45183</v>
      </c>
      <c r="C69" s="58" t="s">
        <v>75</v>
      </c>
      <c r="D69" s="62">
        <v>416053.75</v>
      </c>
      <c r="E69" s="63">
        <v>0</v>
      </c>
      <c r="F69" s="62">
        <v>2997529.3100000015</v>
      </c>
      <c r="G69" s="58" t="s">
        <v>66</v>
      </c>
      <c r="H69" s="49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D69" s="50"/>
      <c r="AE69" s="50"/>
      <c r="AF69" s="50"/>
      <c r="AG69" s="50"/>
      <c r="AH69" s="51"/>
    </row>
    <row r="70" spans="1:34" ht="24.65" customHeight="1">
      <c r="A70" s="59">
        <v>45183</v>
      </c>
      <c r="B70" s="60">
        <f t="shared" si="0"/>
        <v>45183</v>
      </c>
      <c r="C70" s="58" t="s">
        <v>19</v>
      </c>
      <c r="D70" s="63"/>
      <c r="E70" s="62">
        <v>3500</v>
      </c>
      <c r="F70" s="62">
        <v>3001029.3100000015</v>
      </c>
      <c r="G70" s="58" t="s">
        <v>135</v>
      </c>
      <c r="H70" s="49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D70" s="50"/>
      <c r="AE70" s="50"/>
      <c r="AF70" s="50"/>
      <c r="AG70" s="50"/>
      <c r="AH70" s="51"/>
    </row>
    <row r="71" spans="1:34" ht="24.65" customHeight="1">
      <c r="A71" s="59">
        <v>45183</v>
      </c>
      <c r="B71" s="60">
        <f t="shared" si="0"/>
        <v>45183</v>
      </c>
      <c r="C71" s="58" t="s">
        <v>96</v>
      </c>
      <c r="D71" s="63"/>
      <c r="E71" s="62">
        <v>110000</v>
      </c>
      <c r="F71" s="62">
        <v>3111029.3100000015</v>
      </c>
      <c r="G71" s="58" t="s">
        <v>63</v>
      </c>
      <c r="H71" s="49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D71" s="50"/>
      <c r="AE71" s="50"/>
      <c r="AF71" s="50"/>
      <c r="AG71" s="50"/>
      <c r="AH71" s="51"/>
    </row>
    <row r="72" spans="1:34" ht="24.65" customHeight="1">
      <c r="A72" s="59">
        <v>45183</v>
      </c>
      <c r="B72" s="60">
        <f t="shared" si="0"/>
        <v>45183</v>
      </c>
      <c r="C72" s="58" t="s">
        <v>52</v>
      </c>
      <c r="D72" s="63"/>
      <c r="E72" s="62">
        <v>710000</v>
      </c>
      <c r="F72" s="62">
        <v>3821029.3100000015</v>
      </c>
      <c r="G72" s="58" t="s">
        <v>63</v>
      </c>
      <c r="H72" s="49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D72" s="50"/>
      <c r="AE72" s="50"/>
      <c r="AF72" s="50"/>
      <c r="AG72" s="50"/>
      <c r="AH72" s="51"/>
    </row>
    <row r="73" spans="1:34" ht="24.65" customHeight="1">
      <c r="A73" s="59">
        <v>45183</v>
      </c>
      <c r="B73" s="60">
        <f t="shared" si="0"/>
        <v>45183</v>
      </c>
      <c r="C73" s="58" t="s">
        <v>97</v>
      </c>
      <c r="D73" s="62">
        <v>702000</v>
      </c>
      <c r="E73" s="63">
        <v>0</v>
      </c>
      <c r="F73" s="62">
        <v>3119029.3100000015</v>
      </c>
      <c r="G73" s="58" t="s">
        <v>66</v>
      </c>
      <c r="H73" s="49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D73" s="50"/>
      <c r="AE73" s="50"/>
      <c r="AF73" s="50"/>
      <c r="AG73" s="50"/>
      <c r="AH73" s="51"/>
    </row>
    <row r="74" spans="1:34" ht="24.65" customHeight="1">
      <c r="A74" s="59">
        <v>45183</v>
      </c>
      <c r="B74" s="60">
        <f t="shared" si="0"/>
        <v>45183</v>
      </c>
      <c r="C74" s="58" t="s">
        <v>98</v>
      </c>
      <c r="D74" s="62">
        <v>50026.879999999997</v>
      </c>
      <c r="E74" s="63">
        <v>0</v>
      </c>
      <c r="F74" s="62">
        <v>3069002.4300000016</v>
      </c>
      <c r="G74" s="58" t="s">
        <v>125</v>
      </c>
      <c r="H74" s="49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D74" s="50"/>
      <c r="AE74" s="50"/>
      <c r="AF74" s="50"/>
      <c r="AG74" s="50"/>
      <c r="AH74" s="51"/>
    </row>
    <row r="75" spans="1:34" ht="24.65" customHeight="1">
      <c r="A75" s="59">
        <v>45183</v>
      </c>
      <c r="B75" s="60">
        <f t="shared" si="0"/>
        <v>45183</v>
      </c>
      <c r="C75" s="58" t="s">
        <v>99</v>
      </c>
      <c r="D75" s="62">
        <v>5010.75</v>
      </c>
      <c r="E75" s="63">
        <v>0</v>
      </c>
      <c r="F75" s="62">
        <v>3063991.6800000016</v>
      </c>
      <c r="G75" s="58" t="s">
        <v>130</v>
      </c>
      <c r="H75" s="49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D75" s="50"/>
      <c r="AE75" s="50"/>
      <c r="AF75" s="50"/>
      <c r="AG75" s="50"/>
      <c r="AH75" s="51"/>
    </row>
    <row r="76" spans="1:34" ht="24.65" customHeight="1">
      <c r="A76" s="59">
        <v>45183</v>
      </c>
      <c r="B76" s="60">
        <f t="shared" si="0"/>
        <v>45183</v>
      </c>
      <c r="C76" s="58" t="s">
        <v>100</v>
      </c>
      <c r="D76" s="63"/>
      <c r="E76" s="62">
        <v>243000</v>
      </c>
      <c r="F76" s="62">
        <v>3306991.6800000016</v>
      </c>
      <c r="G76" s="58" t="s">
        <v>63</v>
      </c>
      <c r="H76" s="49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D76" s="50"/>
      <c r="AE76" s="50"/>
      <c r="AF76" s="50"/>
      <c r="AG76" s="50"/>
      <c r="AH76" s="51"/>
    </row>
    <row r="77" spans="1:34" ht="24.65" customHeight="1">
      <c r="A77" s="59">
        <v>45183</v>
      </c>
      <c r="B77" s="60">
        <f t="shared" ref="B77:B124" si="1">A77</f>
        <v>45183</v>
      </c>
      <c r="C77" s="58" t="s">
        <v>85</v>
      </c>
      <c r="D77" s="62">
        <v>200110.75</v>
      </c>
      <c r="E77" s="63">
        <v>0</v>
      </c>
      <c r="F77" s="62">
        <v>3106880.9300000016</v>
      </c>
      <c r="G77" s="58" t="s">
        <v>66</v>
      </c>
      <c r="H77" s="49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D77" s="50"/>
      <c r="AE77" s="50"/>
      <c r="AF77" s="50"/>
      <c r="AG77" s="50"/>
      <c r="AH77" s="51"/>
    </row>
    <row r="78" spans="1:34" ht="24.65" customHeight="1">
      <c r="A78" s="59">
        <v>45183</v>
      </c>
      <c r="B78" s="60">
        <f t="shared" si="1"/>
        <v>45183</v>
      </c>
      <c r="C78" s="58" t="s">
        <v>16</v>
      </c>
      <c r="D78" s="62">
        <v>200</v>
      </c>
      <c r="E78" s="63">
        <v>0</v>
      </c>
      <c r="F78" s="62">
        <v>3106680.9300000016</v>
      </c>
      <c r="G78" s="58" t="s">
        <v>65</v>
      </c>
      <c r="H78" s="49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D78" s="50"/>
      <c r="AE78" s="50"/>
      <c r="AF78" s="50"/>
      <c r="AG78" s="50"/>
      <c r="AH78" s="51"/>
    </row>
    <row r="79" spans="1:34" ht="24.65" customHeight="1">
      <c r="A79" s="59">
        <v>45183</v>
      </c>
      <c r="B79" s="60">
        <f t="shared" si="1"/>
        <v>45183</v>
      </c>
      <c r="C79" s="58" t="s">
        <v>53</v>
      </c>
      <c r="D79" s="62">
        <v>1000</v>
      </c>
      <c r="E79" s="63">
        <v>0</v>
      </c>
      <c r="F79" s="62">
        <v>3105680.9300000016</v>
      </c>
      <c r="G79" s="58" t="s">
        <v>132</v>
      </c>
      <c r="H79" s="49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D79" s="50"/>
      <c r="AE79" s="50"/>
      <c r="AF79" s="50"/>
      <c r="AG79" s="50"/>
      <c r="AH79" s="51"/>
    </row>
    <row r="80" spans="1:34" ht="24.65" customHeight="1">
      <c r="A80" s="59">
        <v>45184</v>
      </c>
      <c r="B80" s="60">
        <f t="shared" si="1"/>
        <v>45184</v>
      </c>
      <c r="C80" s="58" t="s">
        <v>28</v>
      </c>
      <c r="D80" s="63"/>
      <c r="E80" s="62">
        <v>3500</v>
      </c>
      <c r="F80" s="62">
        <v>3109180.9300000016</v>
      </c>
      <c r="G80" s="58" t="s">
        <v>135</v>
      </c>
      <c r="H80" s="49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D80" s="50"/>
      <c r="AE80" s="50"/>
      <c r="AF80" s="50"/>
      <c r="AG80" s="50"/>
      <c r="AH80" s="51"/>
    </row>
    <row r="81" spans="1:34" ht="24.65" customHeight="1">
      <c r="A81" s="59">
        <v>45184</v>
      </c>
      <c r="B81" s="60">
        <f t="shared" si="1"/>
        <v>45184</v>
      </c>
      <c r="C81" s="58" t="s">
        <v>75</v>
      </c>
      <c r="D81" s="62">
        <v>180053.75</v>
      </c>
      <c r="E81" s="63">
        <v>0</v>
      </c>
      <c r="F81" s="62">
        <v>2929127.1800000016</v>
      </c>
      <c r="G81" s="58" t="s">
        <v>132</v>
      </c>
      <c r="H81" s="49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D81" s="50"/>
      <c r="AE81" s="50"/>
      <c r="AF81" s="50"/>
      <c r="AG81" s="50"/>
      <c r="AH81" s="51"/>
    </row>
    <row r="82" spans="1:34" ht="24.65" customHeight="1">
      <c r="A82" s="59">
        <v>45184</v>
      </c>
      <c r="B82" s="60">
        <f t="shared" si="1"/>
        <v>45184</v>
      </c>
      <c r="C82" s="58" t="s">
        <v>15</v>
      </c>
      <c r="D82" s="62">
        <v>200</v>
      </c>
      <c r="E82" s="63">
        <v>0</v>
      </c>
      <c r="F82" s="62">
        <v>2928927.1800000016</v>
      </c>
      <c r="G82" s="58" t="s">
        <v>133</v>
      </c>
      <c r="H82" s="49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D82" s="50"/>
      <c r="AE82" s="50"/>
      <c r="AF82" s="50"/>
      <c r="AG82" s="50"/>
      <c r="AH82" s="51"/>
    </row>
    <row r="83" spans="1:34" ht="24.65" customHeight="1">
      <c r="A83" s="59">
        <v>45184</v>
      </c>
      <c r="B83" s="60">
        <f t="shared" si="1"/>
        <v>45184</v>
      </c>
      <c r="C83" s="58" t="s">
        <v>101</v>
      </c>
      <c r="D83" s="62">
        <v>40026.879999999997</v>
      </c>
      <c r="E83" s="63">
        <v>0</v>
      </c>
      <c r="F83" s="62">
        <v>2888900.3000000017</v>
      </c>
      <c r="G83" s="58" t="s">
        <v>132</v>
      </c>
      <c r="H83" s="49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D83" s="50"/>
      <c r="AE83" s="50"/>
      <c r="AF83" s="50"/>
      <c r="AG83" s="50"/>
      <c r="AH83" s="51"/>
    </row>
    <row r="84" spans="1:34" ht="24.65" customHeight="1">
      <c r="A84" s="59">
        <v>45184</v>
      </c>
      <c r="B84" s="60">
        <f t="shared" si="1"/>
        <v>45184</v>
      </c>
      <c r="C84" s="58" t="s">
        <v>102</v>
      </c>
      <c r="D84" s="62">
        <v>2010.75</v>
      </c>
      <c r="E84" s="63">
        <v>0</v>
      </c>
      <c r="F84" s="62">
        <v>2886889.5500000017</v>
      </c>
      <c r="G84" s="58" t="s">
        <v>133</v>
      </c>
      <c r="H84" s="49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D84" s="50"/>
      <c r="AE84" s="50"/>
      <c r="AF84" s="50"/>
      <c r="AG84" s="50"/>
      <c r="AH84" s="51"/>
    </row>
    <row r="85" spans="1:34" ht="24.65" customHeight="1">
      <c r="A85" s="59">
        <v>45184</v>
      </c>
      <c r="B85" s="60">
        <f t="shared" si="1"/>
        <v>45184</v>
      </c>
      <c r="C85" s="58" t="s">
        <v>16</v>
      </c>
      <c r="D85" s="62">
        <v>200</v>
      </c>
      <c r="E85" s="63">
        <v>0</v>
      </c>
      <c r="F85" s="62">
        <v>2886689.5500000017</v>
      </c>
      <c r="G85" s="58" t="s">
        <v>65</v>
      </c>
      <c r="H85" s="49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D85" s="50"/>
      <c r="AE85" s="50"/>
      <c r="AF85" s="50"/>
      <c r="AG85" s="50"/>
      <c r="AH85" s="51"/>
    </row>
    <row r="86" spans="1:34" ht="24.65" customHeight="1">
      <c r="A86" s="59">
        <v>45184</v>
      </c>
      <c r="B86" s="60">
        <f t="shared" si="1"/>
        <v>45184</v>
      </c>
      <c r="C86" s="58" t="s">
        <v>103</v>
      </c>
      <c r="D86" s="62">
        <v>2010.75</v>
      </c>
      <c r="E86" s="63">
        <v>0</v>
      </c>
      <c r="F86" s="62">
        <v>2884678.8000000017</v>
      </c>
      <c r="G86" s="58" t="s">
        <v>128</v>
      </c>
      <c r="H86" s="49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D86" s="50"/>
      <c r="AE86" s="50"/>
      <c r="AF86" s="50"/>
      <c r="AG86" s="50"/>
      <c r="AH86" s="51"/>
    </row>
    <row r="87" spans="1:34" ht="24.65" customHeight="1">
      <c r="A87" s="59">
        <v>45185</v>
      </c>
      <c r="B87" s="60">
        <f t="shared" si="1"/>
        <v>45185</v>
      </c>
      <c r="C87" s="58" t="s">
        <v>104</v>
      </c>
      <c r="D87" s="62">
        <v>2110.75</v>
      </c>
      <c r="E87" s="63">
        <v>0</v>
      </c>
      <c r="F87" s="62">
        <v>2882568.0500000017</v>
      </c>
      <c r="G87" s="58" t="s">
        <v>128</v>
      </c>
      <c r="H87" s="49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D87" s="50"/>
      <c r="AE87" s="50"/>
      <c r="AF87" s="50"/>
      <c r="AG87" s="50"/>
      <c r="AH87" s="51"/>
    </row>
    <row r="88" spans="1:34" ht="24.65" customHeight="1">
      <c r="A88" s="59">
        <v>45185</v>
      </c>
      <c r="B88" s="60">
        <f t="shared" si="1"/>
        <v>45185</v>
      </c>
      <c r="C88" s="58" t="s">
        <v>105</v>
      </c>
      <c r="D88" s="63"/>
      <c r="E88" s="62">
        <v>3000</v>
      </c>
      <c r="F88" s="62">
        <v>2885568.0500000017</v>
      </c>
      <c r="G88" s="58" t="s">
        <v>135</v>
      </c>
      <c r="H88" s="49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D88" s="50"/>
      <c r="AE88" s="50"/>
      <c r="AF88" s="50"/>
      <c r="AG88" s="50"/>
      <c r="AH88" s="51"/>
    </row>
    <row r="89" spans="1:34" ht="24.65" customHeight="1">
      <c r="A89" s="59">
        <v>45185</v>
      </c>
      <c r="B89" s="60">
        <f t="shared" si="1"/>
        <v>45185</v>
      </c>
      <c r="C89" s="58" t="s">
        <v>29</v>
      </c>
      <c r="D89" s="63"/>
      <c r="E89" s="62">
        <v>110000</v>
      </c>
      <c r="F89" s="62">
        <v>2995568.0500000017</v>
      </c>
      <c r="G89" s="58" t="s">
        <v>63</v>
      </c>
      <c r="H89" s="49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D89" s="50"/>
      <c r="AE89" s="50"/>
      <c r="AF89" s="50"/>
      <c r="AG89" s="50"/>
      <c r="AH89" s="51"/>
    </row>
    <row r="90" spans="1:34" ht="24.65" customHeight="1">
      <c r="A90" s="59">
        <v>45185</v>
      </c>
      <c r="B90" s="60">
        <f t="shared" si="1"/>
        <v>45185</v>
      </c>
      <c r="C90" s="58" t="s">
        <v>86</v>
      </c>
      <c r="D90" s="62">
        <v>9026.8799999999992</v>
      </c>
      <c r="E90" s="63">
        <v>0</v>
      </c>
      <c r="F90" s="62">
        <v>2986541.1700000018</v>
      </c>
      <c r="G90" s="58" t="s">
        <v>130</v>
      </c>
      <c r="H90" s="49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D90" s="50"/>
      <c r="AE90" s="50"/>
      <c r="AF90" s="50"/>
      <c r="AG90" s="50"/>
      <c r="AH90" s="51"/>
    </row>
    <row r="91" spans="1:34" ht="24.65" customHeight="1">
      <c r="A91" s="59">
        <v>45185</v>
      </c>
      <c r="B91" s="60">
        <f t="shared" si="1"/>
        <v>45185</v>
      </c>
      <c r="C91" s="58" t="s">
        <v>106</v>
      </c>
      <c r="D91" s="62">
        <v>270053.75</v>
      </c>
      <c r="E91" s="63">
        <v>0</v>
      </c>
      <c r="F91" s="62">
        <v>2716487.4200000018</v>
      </c>
      <c r="G91" s="58" t="s">
        <v>66</v>
      </c>
      <c r="H91" s="49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D91" s="50"/>
      <c r="AE91" s="50"/>
      <c r="AF91" s="50"/>
      <c r="AG91" s="50"/>
      <c r="AH91" s="51"/>
    </row>
    <row r="92" spans="1:34" ht="24.65" customHeight="1">
      <c r="A92" s="59">
        <v>45185</v>
      </c>
      <c r="B92" s="60">
        <f t="shared" si="1"/>
        <v>45185</v>
      </c>
      <c r="C92" s="58" t="s">
        <v>107</v>
      </c>
      <c r="D92" s="62">
        <v>600053.75</v>
      </c>
      <c r="E92" s="63">
        <v>0</v>
      </c>
      <c r="F92" s="62">
        <v>2116433.6700000018</v>
      </c>
      <c r="G92" s="58" t="s">
        <v>66</v>
      </c>
      <c r="H92" s="49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D92" s="50"/>
      <c r="AE92" s="50"/>
      <c r="AF92" s="50"/>
      <c r="AG92" s="50"/>
      <c r="AH92" s="51"/>
    </row>
    <row r="93" spans="1:34" ht="24.65" customHeight="1">
      <c r="A93" s="59">
        <v>45185</v>
      </c>
      <c r="B93" s="60">
        <f t="shared" si="1"/>
        <v>45185</v>
      </c>
      <c r="C93" s="58" t="s">
        <v>108</v>
      </c>
      <c r="D93" s="62">
        <v>200053.75</v>
      </c>
      <c r="E93" s="63">
        <v>0</v>
      </c>
      <c r="F93" s="62">
        <v>1916379.9200000018</v>
      </c>
      <c r="G93" s="58" t="s">
        <v>66</v>
      </c>
      <c r="H93" s="49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D93" s="50"/>
      <c r="AE93" s="50"/>
      <c r="AF93" s="50"/>
      <c r="AG93" s="50"/>
      <c r="AH93" s="51"/>
    </row>
    <row r="94" spans="1:34" ht="24.65" customHeight="1">
      <c r="A94" s="59">
        <v>45185</v>
      </c>
      <c r="B94" s="60">
        <f t="shared" si="1"/>
        <v>45185</v>
      </c>
      <c r="C94" s="58" t="s">
        <v>94</v>
      </c>
      <c r="D94" s="62">
        <v>2010.75</v>
      </c>
      <c r="E94" s="63">
        <v>0</v>
      </c>
      <c r="F94" s="62">
        <v>1914369.1700000018</v>
      </c>
      <c r="G94" s="58" t="s">
        <v>132</v>
      </c>
      <c r="H94" s="49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D94" s="50"/>
      <c r="AE94" s="50"/>
      <c r="AF94" s="50"/>
      <c r="AG94" s="50"/>
      <c r="AH94" s="51"/>
    </row>
    <row r="95" spans="1:34" ht="24.65" customHeight="1">
      <c r="A95" s="59">
        <v>45185</v>
      </c>
      <c r="B95" s="60">
        <f t="shared" si="1"/>
        <v>45185</v>
      </c>
      <c r="C95" s="58" t="s">
        <v>109</v>
      </c>
      <c r="D95" s="62">
        <v>5000</v>
      </c>
      <c r="E95" s="63">
        <v>0</v>
      </c>
      <c r="F95" s="62">
        <v>1909369.1700000018</v>
      </c>
      <c r="G95" s="58" t="s">
        <v>133</v>
      </c>
      <c r="H95" s="49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D95" s="50"/>
      <c r="AE95" s="50"/>
      <c r="AF95" s="50"/>
      <c r="AG95" s="50"/>
      <c r="AH95" s="51"/>
    </row>
    <row r="96" spans="1:34" ht="24.65" customHeight="1">
      <c r="A96" s="59">
        <v>45185</v>
      </c>
      <c r="B96" s="60">
        <f t="shared" si="1"/>
        <v>45185</v>
      </c>
      <c r="C96" s="58" t="s">
        <v>72</v>
      </c>
      <c r="D96" s="62">
        <v>4010.75</v>
      </c>
      <c r="E96" s="63">
        <v>0</v>
      </c>
      <c r="F96" s="62">
        <v>1905358.4200000018</v>
      </c>
      <c r="G96" s="58" t="s">
        <v>67</v>
      </c>
      <c r="H96" s="49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D96" s="50"/>
      <c r="AE96" s="50"/>
      <c r="AF96" s="50"/>
      <c r="AG96" s="50"/>
      <c r="AH96" s="51"/>
    </row>
    <row r="97" spans="1:34" ht="24.65" customHeight="1">
      <c r="A97" s="59">
        <v>45185</v>
      </c>
      <c r="B97" s="60">
        <f t="shared" si="1"/>
        <v>45185</v>
      </c>
      <c r="C97" s="58" t="s">
        <v>87</v>
      </c>
      <c r="D97" s="62">
        <v>101053.75</v>
      </c>
      <c r="E97" s="63">
        <v>0</v>
      </c>
      <c r="F97" s="62">
        <v>1804304.6700000018</v>
      </c>
      <c r="G97" s="58" t="s">
        <v>66</v>
      </c>
      <c r="H97" s="49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D97" s="50"/>
      <c r="AE97" s="50"/>
      <c r="AF97" s="50"/>
      <c r="AG97" s="50"/>
      <c r="AH97" s="51"/>
    </row>
    <row r="98" spans="1:34" ht="24.65" customHeight="1">
      <c r="A98" s="59">
        <v>45185</v>
      </c>
      <c r="B98" s="60">
        <f t="shared" si="1"/>
        <v>45185</v>
      </c>
      <c r="C98" s="58" t="s">
        <v>72</v>
      </c>
      <c r="D98" s="62">
        <v>4010.75</v>
      </c>
      <c r="E98" s="63">
        <v>0</v>
      </c>
      <c r="F98" s="62">
        <v>1800293.9200000018</v>
      </c>
      <c r="G98" s="58" t="s">
        <v>67</v>
      </c>
      <c r="H98" s="49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D98" s="50"/>
      <c r="AE98" s="50"/>
      <c r="AF98" s="50"/>
      <c r="AG98" s="50"/>
      <c r="AH98" s="51"/>
    </row>
    <row r="99" spans="1:34" ht="24.65" customHeight="1">
      <c r="A99" s="59">
        <v>45186</v>
      </c>
      <c r="B99" s="60">
        <f t="shared" si="1"/>
        <v>45186</v>
      </c>
      <c r="C99" s="58" t="s">
        <v>110</v>
      </c>
      <c r="D99" s="62">
        <v>126153.75</v>
      </c>
      <c r="E99" s="63">
        <v>0</v>
      </c>
      <c r="F99" s="62">
        <v>1674140.1700000018</v>
      </c>
      <c r="G99" s="58" t="s">
        <v>66</v>
      </c>
      <c r="H99" s="49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D99" s="50"/>
      <c r="AE99" s="50"/>
      <c r="AF99" s="50"/>
      <c r="AG99" s="50"/>
      <c r="AH99" s="51"/>
    </row>
    <row r="100" spans="1:34" ht="24.65" customHeight="1">
      <c r="A100" s="59">
        <v>45186</v>
      </c>
      <c r="B100" s="60">
        <f t="shared" si="1"/>
        <v>45186</v>
      </c>
      <c r="C100" s="58" t="s">
        <v>30</v>
      </c>
      <c r="D100" s="63"/>
      <c r="E100" s="62">
        <v>2000</v>
      </c>
      <c r="F100" s="62">
        <v>1676140.1700000018</v>
      </c>
      <c r="G100" s="58" t="s">
        <v>135</v>
      </c>
      <c r="H100" s="49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D100" s="50"/>
      <c r="AE100" s="50"/>
      <c r="AF100" s="50"/>
      <c r="AG100" s="50"/>
      <c r="AH100" s="51"/>
    </row>
    <row r="101" spans="1:34" ht="24.65" customHeight="1">
      <c r="A101" s="59">
        <v>45186</v>
      </c>
      <c r="B101" s="60">
        <f t="shared" si="1"/>
        <v>45186</v>
      </c>
      <c r="C101" s="58" t="s">
        <v>30</v>
      </c>
      <c r="D101" s="63"/>
      <c r="E101" s="62">
        <v>2000</v>
      </c>
      <c r="F101" s="62">
        <v>1678140.1700000018</v>
      </c>
      <c r="G101" s="58" t="s">
        <v>135</v>
      </c>
      <c r="H101" s="49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D101" s="50"/>
      <c r="AE101" s="50"/>
      <c r="AF101" s="50"/>
      <c r="AG101" s="50"/>
      <c r="AH101" s="51"/>
    </row>
    <row r="102" spans="1:34" ht="24.65" customHeight="1">
      <c r="A102" s="59">
        <v>45186</v>
      </c>
      <c r="B102" s="60">
        <f t="shared" si="1"/>
        <v>45186</v>
      </c>
      <c r="C102" s="58" t="s">
        <v>30</v>
      </c>
      <c r="D102" s="63"/>
      <c r="E102" s="62">
        <v>700</v>
      </c>
      <c r="F102" s="62">
        <v>1678840.1700000018</v>
      </c>
      <c r="G102" s="58" t="s">
        <v>135</v>
      </c>
      <c r="H102" s="49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D102" s="50"/>
      <c r="AE102" s="50"/>
      <c r="AF102" s="50"/>
      <c r="AG102" s="50"/>
      <c r="AH102" s="51"/>
    </row>
    <row r="103" spans="1:34" ht="24.65" customHeight="1">
      <c r="A103" s="59">
        <v>45186</v>
      </c>
      <c r="B103" s="60">
        <f t="shared" si="1"/>
        <v>45186</v>
      </c>
      <c r="C103" s="58" t="s">
        <v>75</v>
      </c>
      <c r="D103" s="62">
        <v>170053.75</v>
      </c>
      <c r="E103" s="63">
        <v>0</v>
      </c>
      <c r="F103" s="62">
        <v>1508786.4200000018</v>
      </c>
      <c r="G103" s="58" t="s">
        <v>66</v>
      </c>
      <c r="H103" s="49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D103" s="50"/>
      <c r="AE103" s="50"/>
      <c r="AF103" s="50"/>
      <c r="AG103" s="50"/>
      <c r="AH103" s="51"/>
    </row>
    <row r="104" spans="1:34" ht="24.65" customHeight="1">
      <c r="A104" s="59">
        <v>45187</v>
      </c>
      <c r="B104" s="60">
        <f t="shared" si="1"/>
        <v>45187</v>
      </c>
      <c r="C104" s="58" t="s">
        <v>19</v>
      </c>
      <c r="D104" s="63"/>
      <c r="E104" s="62">
        <v>80000</v>
      </c>
      <c r="F104" s="62">
        <v>1588786.4200000018</v>
      </c>
      <c r="G104" s="58" t="s">
        <v>63</v>
      </c>
      <c r="H104" s="49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D104" s="50"/>
      <c r="AE104" s="50"/>
      <c r="AF104" s="50"/>
      <c r="AG104" s="50"/>
      <c r="AH104" s="51"/>
    </row>
    <row r="105" spans="1:34" ht="24.65" customHeight="1">
      <c r="A105" s="59">
        <v>45187</v>
      </c>
      <c r="B105" s="60">
        <f t="shared" si="1"/>
        <v>45187</v>
      </c>
      <c r="C105" s="58" t="s">
        <v>31</v>
      </c>
      <c r="D105" s="63"/>
      <c r="E105" s="62">
        <v>206900</v>
      </c>
      <c r="F105" s="62">
        <v>1795686.4200000018</v>
      </c>
      <c r="G105" s="58" t="s">
        <v>63</v>
      </c>
      <c r="H105" s="49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D105" s="50"/>
      <c r="AE105" s="50"/>
      <c r="AF105" s="50"/>
      <c r="AG105" s="50"/>
      <c r="AH105" s="51"/>
    </row>
    <row r="106" spans="1:34" ht="24.65" customHeight="1">
      <c r="A106" s="59">
        <v>45187</v>
      </c>
      <c r="B106" s="60">
        <f t="shared" si="1"/>
        <v>45187</v>
      </c>
      <c r="C106" s="58" t="s">
        <v>17</v>
      </c>
      <c r="D106" s="62">
        <v>50</v>
      </c>
      <c r="E106" s="63">
        <v>0</v>
      </c>
      <c r="F106" s="62">
        <v>1795636.4200000018</v>
      </c>
      <c r="G106" s="58" t="s">
        <v>65</v>
      </c>
      <c r="H106" s="49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D106" s="50"/>
      <c r="AE106" s="50"/>
      <c r="AF106" s="50"/>
      <c r="AG106" s="50"/>
      <c r="AH106" s="51"/>
    </row>
    <row r="107" spans="1:34" ht="24.65" customHeight="1">
      <c r="A107" s="59">
        <v>45187</v>
      </c>
      <c r="B107" s="60">
        <f t="shared" si="1"/>
        <v>45187</v>
      </c>
      <c r="C107" s="58" t="s">
        <v>111</v>
      </c>
      <c r="D107" s="63"/>
      <c r="E107" s="62">
        <v>104550</v>
      </c>
      <c r="F107" s="62">
        <v>1900186.4200000018</v>
      </c>
      <c r="G107" s="58" t="s">
        <v>63</v>
      </c>
      <c r="H107" s="49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D107" s="50"/>
      <c r="AE107" s="50"/>
      <c r="AF107" s="50"/>
      <c r="AG107" s="50"/>
      <c r="AH107" s="51"/>
    </row>
    <row r="108" spans="1:34" ht="24.65" customHeight="1">
      <c r="A108" s="59">
        <v>45188</v>
      </c>
      <c r="B108" s="60">
        <f t="shared" si="1"/>
        <v>45188</v>
      </c>
      <c r="C108" s="58" t="s">
        <v>32</v>
      </c>
      <c r="D108" s="63"/>
      <c r="E108" s="62">
        <v>90000</v>
      </c>
      <c r="F108" s="62">
        <v>1990186.4200000018</v>
      </c>
      <c r="G108" s="58" t="s">
        <v>63</v>
      </c>
      <c r="H108" s="49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D108" s="50"/>
      <c r="AE108" s="50"/>
      <c r="AF108" s="50"/>
      <c r="AG108" s="50"/>
      <c r="AH108" s="51"/>
    </row>
    <row r="109" spans="1:34" ht="24.65" customHeight="1">
      <c r="A109" s="59">
        <v>45188</v>
      </c>
      <c r="B109" s="60">
        <f t="shared" si="1"/>
        <v>45188</v>
      </c>
      <c r="C109" s="58" t="s">
        <v>75</v>
      </c>
      <c r="D109" s="62">
        <v>121753.75</v>
      </c>
      <c r="E109" s="63">
        <v>0</v>
      </c>
      <c r="F109" s="62">
        <v>1868432.6700000018</v>
      </c>
      <c r="G109" s="58" t="s">
        <v>66</v>
      </c>
      <c r="H109" s="49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D109" s="50"/>
      <c r="AE109" s="50"/>
      <c r="AF109" s="50"/>
      <c r="AG109" s="50"/>
      <c r="AH109" s="51"/>
    </row>
    <row r="110" spans="1:34" ht="24.65" customHeight="1">
      <c r="A110" s="59">
        <v>45188</v>
      </c>
      <c r="B110" s="60">
        <f t="shared" si="1"/>
        <v>45188</v>
      </c>
      <c r="C110" s="58" t="s">
        <v>33</v>
      </c>
      <c r="D110" s="63"/>
      <c r="E110" s="62">
        <v>100000</v>
      </c>
      <c r="F110" s="62">
        <v>1968432.6700000018</v>
      </c>
      <c r="G110" s="58" t="s">
        <v>63</v>
      </c>
      <c r="H110" s="49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D110" s="50"/>
      <c r="AE110" s="50"/>
      <c r="AF110" s="50"/>
      <c r="AG110" s="50"/>
      <c r="AH110" s="51"/>
    </row>
    <row r="111" spans="1:34" ht="24.65" customHeight="1">
      <c r="A111" s="59">
        <v>45188</v>
      </c>
      <c r="B111" s="60">
        <f t="shared" si="1"/>
        <v>45188</v>
      </c>
      <c r="C111" s="58" t="s">
        <v>34</v>
      </c>
      <c r="D111" s="63"/>
      <c r="E111" s="62">
        <v>93000</v>
      </c>
      <c r="F111" s="62">
        <v>2061432.6700000018</v>
      </c>
      <c r="G111" s="58" t="s">
        <v>63</v>
      </c>
      <c r="H111" s="49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D111" s="50"/>
      <c r="AE111" s="50"/>
      <c r="AF111" s="50"/>
      <c r="AG111" s="50"/>
      <c r="AH111" s="51"/>
    </row>
    <row r="112" spans="1:34" ht="24.65" customHeight="1">
      <c r="A112" s="59">
        <v>45188</v>
      </c>
      <c r="B112" s="60">
        <f t="shared" si="1"/>
        <v>45188</v>
      </c>
      <c r="C112" s="58" t="s">
        <v>30</v>
      </c>
      <c r="D112" s="63"/>
      <c r="E112" s="62">
        <v>1000</v>
      </c>
      <c r="F112" s="62">
        <v>2062432.6700000018</v>
      </c>
      <c r="G112" s="58" t="s">
        <v>135</v>
      </c>
      <c r="H112" s="49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D112" s="50"/>
      <c r="AE112" s="50"/>
      <c r="AF112" s="50"/>
      <c r="AG112" s="50"/>
      <c r="AH112" s="51"/>
    </row>
    <row r="113" spans="1:34" ht="24.65" customHeight="1">
      <c r="A113" s="59">
        <v>45188</v>
      </c>
      <c r="B113" s="60">
        <f t="shared" si="1"/>
        <v>45188</v>
      </c>
      <c r="C113" s="58" t="s">
        <v>30</v>
      </c>
      <c r="D113" s="63"/>
      <c r="E113" s="62">
        <v>800</v>
      </c>
      <c r="F113" s="62">
        <v>2063232.6700000018</v>
      </c>
      <c r="G113" s="58" t="s">
        <v>135</v>
      </c>
      <c r="H113" s="49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D113" s="50"/>
      <c r="AE113" s="50"/>
      <c r="AF113" s="50"/>
      <c r="AG113" s="50"/>
      <c r="AH113" s="51"/>
    </row>
    <row r="114" spans="1:34" ht="24.65" customHeight="1">
      <c r="A114" s="59">
        <v>45188</v>
      </c>
      <c r="B114" s="60">
        <f t="shared" si="1"/>
        <v>45188</v>
      </c>
      <c r="C114" s="58" t="s">
        <v>17</v>
      </c>
      <c r="D114" s="62">
        <v>50</v>
      </c>
      <c r="E114" s="63">
        <v>0</v>
      </c>
      <c r="F114" s="62">
        <v>2063182.6700000018</v>
      </c>
      <c r="G114" s="58" t="s">
        <v>65</v>
      </c>
      <c r="H114" s="49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D114" s="50"/>
      <c r="AE114" s="50"/>
      <c r="AF114" s="50"/>
      <c r="AG114" s="50"/>
      <c r="AH114" s="51"/>
    </row>
    <row r="115" spans="1:34" ht="24.65" customHeight="1">
      <c r="A115" s="59">
        <v>45189</v>
      </c>
      <c r="B115" s="60">
        <f t="shared" si="1"/>
        <v>45189</v>
      </c>
      <c r="C115" s="58" t="s">
        <v>28</v>
      </c>
      <c r="D115" s="63"/>
      <c r="E115" s="62">
        <v>165000</v>
      </c>
      <c r="F115" s="62">
        <v>2228182.6700000018</v>
      </c>
      <c r="G115" s="58" t="s">
        <v>63</v>
      </c>
      <c r="H115" s="49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D115" s="50"/>
      <c r="AE115" s="50"/>
      <c r="AF115" s="50"/>
      <c r="AG115" s="50"/>
      <c r="AH115" s="51"/>
    </row>
    <row r="116" spans="1:34" ht="24.65" customHeight="1">
      <c r="A116" s="59">
        <v>45189</v>
      </c>
      <c r="B116" s="60">
        <f t="shared" si="1"/>
        <v>45189</v>
      </c>
      <c r="C116" s="58" t="s">
        <v>35</v>
      </c>
      <c r="D116" s="63"/>
      <c r="E116" s="62">
        <v>85000</v>
      </c>
      <c r="F116" s="62">
        <v>2313182.6700000018</v>
      </c>
      <c r="G116" s="58" t="s">
        <v>63</v>
      </c>
      <c r="H116" s="49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D116" s="50"/>
      <c r="AE116" s="50"/>
      <c r="AF116" s="50"/>
      <c r="AG116" s="50"/>
      <c r="AH116" s="51"/>
    </row>
    <row r="117" spans="1:34" ht="24.65" customHeight="1">
      <c r="A117" s="59">
        <v>45189</v>
      </c>
      <c r="B117" s="60">
        <f t="shared" si="1"/>
        <v>45189</v>
      </c>
      <c r="C117" s="58" t="s">
        <v>21</v>
      </c>
      <c r="D117" s="63"/>
      <c r="E117" s="62">
        <v>150000</v>
      </c>
      <c r="F117" s="62">
        <v>2463182.6700000018</v>
      </c>
      <c r="G117" s="58" t="s">
        <v>63</v>
      </c>
      <c r="H117" s="49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D117" s="50"/>
      <c r="AE117" s="50"/>
      <c r="AF117" s="50"/>
      <c r="AG117" s="50"/>
      <c r="AH117" s="51"/>
    </row>
    <row r="118" spans="1:34" ht="24.65" customHeight="1">
      <c r="A118" s="59">
        <v>45189</v>
      </c>
      <c r="B118" s="60">
        <f t="shared" si="1"/>
        <v>45189</v>
      </c>
      <c r="C118" s="58" t="s">
        <v>36</v>
      </c>
      <c r="D118" s="63"/>
      <c r="E118" s="62">
        <v>10000</v>
      </c>
      <c r="F118" s="62">
        <v>2473182.6700000018</v>
      </c>
      <c r="G118" s="58" t="s">
        <v>135</v>
      </c>
      <c r="H118" s="49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D118" s="50"/>
      <c r="AE118" s="50"/>
      <c r="AF118" s="50"/>
      <c r="AG118" s="50"/>
      <c r="AH118" s="51"/>
    </row>
    <row r="119" spans="1:34" ht="24.65" customHeight="1">
      <c r="A119" s="59">
        <v>45189</v>
      </c>
      <c r="B119" s="60">
        <f t="shared" si="1"/>
        <v>45189</v>
      </c>
      <c r="C119" s="58" t="s">
        <v>112</v>
      </c>
      <c r="D119" s="62">
        <v>503526.88</v>
      </c>
      <c r="E119" s="63">
        <v>0</v>
      </c>
      <c r="F119" s="62">
        <v>1969655.7900000019</v>
      </c>
      <c r="G119" s="58" t="s">
        <v>66</v>
      </c>
      <c r="H119" s="49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D119" s="50"/>
      <c r="AE119" s="50"/>
      <c r="AF119" s="50"/>
      <c r="AG119" s="50"/>
      <c r="AH119" s="51"/>
    </row>
    <row r="120" spans="1:34" ht="24.65" customHeight="1">
      <c r="A120" s="59">
        <v>45189</v>
      </c>
      <c r="B120" s="60">
        <f t="shared" si="1"/>
        <v>45189</v>
      </c>
      <c r="C120" s="58" t="s">
        <v>75</v>
      </c>
      <c r="D120" s="62">
        <v>745053.75</v>
      </c>
      <c r="E120" s="63">
        <v>0</v>
      </c>
      <c r="F120" s="62">
        <v>1224602.0400000019</v>
      </c>
      <c r="G120" s="58" t="s">
        <v>66</v>
      </c>
      <c r="H120" s="49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D120" s="50"/>
      <c r="AE120" s="50"/>
      <c r="AF120" s="50"/>
      <c r="AG120" s="50"/>
      <c r="AH120" s="51"/>
    </row>
    <row r="121" spans="1:34" ht="24.65" customHeight="1">
      <c r="A121" s="59">
        <v>45189</v>
      </c>
      <c r="B121" s="60">
        <f t="shared" si="1"/>
        <v>45189</v>
      </c>
      <c r="C121" s="58" t="s">
        <v>15</v>
      </c>
      <c r="D121" s="62">
        <v>500</v>
      </c>
      <c r="E121" s="63">
        <v>0</v>
      </c>
      <c r="F121" s="62">
        <v>1224102.0400000019</v>
      </c>
      <c r="G121" s="58" t="s">
        <v>65</v>
      </c>
      <c r="H121" s="49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D121" s="50"/>
      <c r="AE121" s="50"/>
      <c r="AF121" s="50"/>
      <c r="AG121" s="50"/>
      <c r="AH121" s="51"/>
    </row>
    <row r="122" spans="1:34" ht="24.65" customHeight="1">
      <c r="A122" s="59">
        <v>45189</v>
      </c>
      <c r="B122" s="60">
        <f t="shared" si="1"/>
        <v>45189</v>
      </c>
      <c r="C122" s="58" t="s">
        <v>37</v>
      </c>
      <c r="D122" s="63"/>
      <c r="E122" s="62">
        <v>196000</v>
      </c>
      <c r="F122" s="62">
        <v>1420102.0400000019</v>
      </c>
      <c r="G122" s="58" t="s">
        <v>63</v>
      </c>
      <c r="H122" s="49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D122" s="50"/>
      <c r="AE122" s="50"/>
      <c r="AF122" s="50"/>
      <c r="AG122" s="50"/>
      <c r="AH122" s="51"/>
    </row>
    <row r="123" spans="1:34" ht="24.65" customHeight="1">
      <c r="A123" s="59">
        <v>45189</v>
      </c>
      <c r="B123" s="60">
        <f t="shared" si="1"/>
        <v>45189</v>
      </c>
      <c r="C123" s="58" t="s">
        <v>113</v>
      </c>
      <c r="D123" s="62">
        <v>16026.88</v>
      </c>
      <c r="E123" s="63">
        <v>0</v>
      </c>
      <c r="F123" s="62">
        <v>1404075.160000002</v>
      </c>
      <c r="G123" s="58" t="s">
        <v>67</v>
      </c>
      <c r="H123" s="49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D123" s="50"/>
      <c r="AE123" s="50"/>
      <c r="AF123" s="50"/>
      <c r="AG123" s="50"/>
      <c r="AH123" s="51"/>
    </row>
    <row r="124" spans="1:34" ht="24.65" customHeight="1">
      <c r="A124" s="59">
        <v>45190</v>
      </c>
      <c r="B124" s="60">
        <f t="shared" si="1"/>
        <v>45190</v>
      </c>
      <c r="C124" s="58" t="s">
        <v>38</v>
      </c>
      <c r="D124" s="63"/>
      <c r="E124" s="62">
        <v>1900</v>
      </c>
      <c r="F124" s="62">
        <v>1405975.160000002</v>
      </c>
      <c r="G124" s="58" t="s">
        <v>135</v>
      </c>
      <c r="H124" s="49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D124" s="50"/>
      <c r="AE124" s="50"/>
      <c r="AF124" s="50"/>
      <c r="AG124" s="50"/>
      <c r="AH124" s="51"/>
    </row>
    <row r="125" spans="1:34" ht="24.65" customHeight="1">
      <c r="A125" s="59">
        <v>45190</v>
      </c>
      <c r="B125" s="60">
        <f t="shared" ref="B125:B157" si="2">A125</f>
        <v>45190</v>
      </c>
      <c r="C125" s="58" t="s">
        <v>114</v>
      </c>
      <c r="D125" s="63"/>
      <c r="E125" s="62">
        <v>3800</v>
      </c>
      <c r="F125" s="62">
        <v>1409775.160000002</v>
      </c>
      <c r="G125" s="58" t="s">
        <v>135</v>
      </c>
      <c r="H125" s="49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D125" s="50"/>
      <c r="AE125" s="50"/>
      <c r="AF125" s="50"/>
      <c r="AG125" s="50"/>
      <c r="AH125" s="51"/>
    </row>
    <row r="126" spans="1:34" ht="24.65" customHeight="1">
      <c r="A126" s="59">
        <v>45190</v>
      </c>
      <c r="B126" s="60">
        <f t="shared" si="2"/>
        <v>45190</v>
      </c>
      <c r="C126" s="58" t="s">
        <v>87</v>
      </c>
      <c r="D126" s="62">
        <v>10026.879999999999</v>
      </c>
      <c r="E126" s="63">
        <v>0</v>
      </c>
      <c r="F126" s="62">
        <v>1399748.2800000021</v>
      </c>
      <c r="G126" s="58" t="s">
        <v>67</v>
      </c>
      <c r="H126" s="49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D126" s="50"/>
      <c r="AE126" s="50"/>
      <c r="AF126" s="50"/>
      <c r="AG126" s="50"/>
      <c r="AH126" s="51"/>
    </row>
    <row r="127" spans="1:34" ht="24.65" customHeight="1">
      <c r="A127" s="59">
        <v>45190</v>
      </c>
      <c r="B127" s="60">
        <f t="shared" si="2"/>
        <v>45190</v>
      </c>
      <c r="C127" s="58" t="s">
        <v>54</v>
      </c>
      <c r="D127" s="62">
        <v>1000</v>
      </c>
      <c r="E127" s="63">
        <v>0</v>
      </c>
      <c r="F127" s="62">
        <v>1398748.2800000021</v>
      </c>
      <c r="G127" s="58" t="s">
        <v>67</v>
      </c>
      <c r="H127" s="49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D127" s="50"/>
      <c r="AE127" s="50"/>
      <c r="AF127" s="50"/>
      <c r="AG127" s="50"/>
      <c r="AH127" s="51"/>
    </row>
    <row r="128" spans="1:34" ht="24.65" customHeight="1">
      <c r="A128" s="59">
        <v>45190</v>
      </c>
      <c r="B128" s="60">
        <f t="shared" si="2"/>
        <v>45190</v>
      </c>
      <c r="C128" s="58" t="s">
        <v>55</v>
      </c>
      <c r="D128" s="63"/>
      <c r="E128" s="62">
        <v>100</v>
      </c>
      <c r="F128" s="62">
        <v>1398848.2800000021</v>
      </c>
      <c r="G128" s="58" t="s">
        <v>65</v>
      </c>
      <c r="H128" s="49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D128" s="50"/>
      <c r="AE128" s="50"/>
      <c r="AF128" s="50"/>
      <c r="AG128" s="50"/>
      <c r="AH128" s="51"/>
    </row>
    <row r="129" spans="1:34" ht="24.65" customHeight="1">
      <c r="A129" s="59">
        <v>45190</v>
      </c>
      <c r="B129" s="60">
        <f t="shared" si="2"/>
        <v>45190</v>
      </c>
      <c r="C129" s="58" t="s">
        <v>111</v>
      </c>
      <c r="D129" s="63"/>
      <c r="E129" s="62">
        <v>4000</v>
      </c>
      <c r="F129" s="62">
        <v>1402848.2800000021</v>
      </c>
      <c r="G129" s="58" t="s">
        <v>135</v>
      </c>
      <c r="H129" s="49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D129" s="50"/>
      <c r="AE129" s="50"/>
      <c r="AF129" s="50"/>
      <c r="AG129" s="50"/>
      <c r="AH129" s="51"/>
    </row>
    <row r="130" spans="1:34" ht="24.65" customHeight="1">
      <c r="A130" s="59">
        <v>45190</v>
      </c>
      <c r="B130" s="60">
        <f t="shared" si="2"/>
        <v>45190</v>
      </c>
      <c r="C130" s="58" t="s">
        <v>115</v>
      </c>
      <c r="D130" s="62">
        <v>4510.75</v>
      </c>
      <c r="E130" s="63">
        <v>0</v>
      </c>
      <c r="F130" s="62">
        <v>1398337.5300000021</v>
      </c>
      <c r="G130" s="58" t="s">
        <v>127</v>
      </c>
      <c r="H130" s="49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D130" s="50"/>
      <c r="AE130" s="50"/>
      <c r="AF130" s="50"/>
      <c r="AG130" s="50"/>
      <c r="AH130" s="51"/>
    </row>
    <row r="131" spans="1:34" ht="24.65" customHeight="1">
      <c r="A131" s="59">
        <v>45190</v>
      </c>
      <c r="B131" s="60">
        <f t="shared" si="2"/>
        <v>45190</v>
      </c>
      <c r="C131" s="58" t="s">
        <v>72</v>
      </c>
      <c r="D131" s="62">
        <v>5226.88</v>
      </c>
      <c r="E131" s="63">
        <v>0</v>
      </c>
      <c r="F131" s="62">
        <v>1393110.6500000022</v>
      </c>
      <c r="G131" s="58" t="s">
        <v>127</v>
      </c>
      <c r="H131" s="49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D131" s="50"/>
      <c r="AE131" s="50"/>
      <c r="AF131" s="50"/>
      <c r="AG131" s="50"/>
      <c r="AH131" s="51"/>
    </row>
    <row r="132" spans="1:34" ht="24.65" customHeight="1">
      <c r="A132" s="59">
        <v>45191</v>
      </c>
      <c r="B132" s="60">
        <f t="shared" si="2"/>
        <v>45191</v>
      </c>
      <c r="C132" s="58" t="s">
        <v>39</v>
      </c>
      <c r="D132" s="63"/>
      <c r="E132" s="62">
        <v>100000</v>
      </c>
      <c r="F132" s="62">
        <v>1493110.6500000022</v>
      </c>
      <c r="G132" s="58" t="s">
        <v>63</v>
      </c>
      <c r="H132" s="49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D132" s="50"/>
      <c r="AE132" s="50"/>
      <c r="AF132" s="50"/>
      <c r="AG132" s="50"/>
      <c r="AH132" s="51"/>
    </row>
    <row r="133" spans="1:34" ht="24.65" customHeight="1">
      <c r="A133" s="59">
        <v>45191</v>
      </c>
      <c r="B133" s="60">
        <f t="shared" si="2"/>
        <v>45191</v>
      </c>
      <c r="C133" s="58" t="s">
        <v>40</v>
      </c>
      <c r="D133" s="63"/>
      <c r="E133" s="62">
        <v>5000</v>
      </c>
      <c r="F133" s="62">
        <v>1498110.6500000022</v>
      </c>
      <c r="G133" s="58" t="s">
        <v>135</v>
      </c>
      <c r="H133" s="49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D133" s="50"/>
      <c r="AE133" s="50"/>
      <c r="AF133" s="50"/>
      <c r="AG133" s="50"/>
      <c r="AH133" s="51"/>
    </row>
    <row r="134" spans="1:34" ht="24.65" customHeight="1">
      <c r="A134" s="59">
        <v>45191</v>
      </c>
      <c r="B134" s="60">
        <f t="shared" si="2"/>
        <v>45191</v>
      </c>
      <c r="C134" s="58" t="s">
        <v>58</v>
      </c>
      <c r="D134" s="63"/>
      <c r="E134" s="62">
        <v>2000</v>
      </c>
      <c r="F134" s="62">
        <v>1500110.6500000022</v>
      </c>
      <c r="G134" s="58" t="s">
        <v>135</v>
      </c>
      <c r="H134" s="49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D134" s="50"/>
      <c r="AE134" s="50"/>
      <c r="AF134" s="50"/>
      <c r="AG134" s="50"/>
      <c r="AH134" s="51"/>
    </row>
    <row r="135" spans="1:34" ht="24.65" customHeight="1">
      <c r="A135" s="59">
        <v>45191</v>
      </c>
      <c r="B135" s="60">
        <f t="shared" si="2"/>
        <v>45191</v>
      </c>
      <c r="C135" s="58" t="s">
        <v>19</v>
      </c>
      <c r="D135" s="63"/>
      <c r="E135" s="62">
        <v>20000</v>
      </c>
      <c r="F135" s="62">
        <v>1520110.6500000022</v>
      </c>
      <c r="G135" s="58" t="s">
        <v>63</v>
      </c>
      <c r="H135" s="49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D135" s="50"/>
      <c r="AE135" s="50"/>
      <c r="AF135" s="50"/>
      <c r="AG135" s="50"/>
      <c r="AH135" s="51"/>
    </row>
    <row r="136" spans="1:34" ht="24.65" customHeight="1">
      <c r="A136" s="59">
        <v>45191</v>
      </c>
      <c r="B136" s="60">
        <f t="shared" si="2"/>
        <v>45191</v>
      </c>
      <c r="C136" s="58" t="s">
        <v>41</v>
      </c>
      <c r="D136" s="63"/>
      <c r="E136" s="62">
        <v>319000</v>
      </c>
      <c r="F136" s="62">
        <v>1839110.6500000022</v>
      </c>
      <c r="G136" s="58" t="s">
        <v>63</v>
      </c>
      <c r="H136" s="49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D136" s="50"/>
      <c r="AE136" s="50"/>
      <c r="AF136" s="50"/>
      <c r="AG136" s="50"/>
      <c r="AH136" s="51"/>
    </row>
    <row r="137" spans="1:34" ht="24.65" customHeight="1">
      <c r="A137" s="59">
        <v>45191</v>
      </c>
      <c r="B137" s="60">
        <f t="shared" si="2"/>
        <v>45191</v>
      </c>
      <c r="C137" s="58" t="s">
        <v>72</v>
      </c>
      <c r="D137" s="62">
        <v>422153.75</v>
      </c>
      <c r="E137" s="63">
        <v>0</v>
      </c>
      <c r="F137" s="62">
        <v>1416956.9000000022</v>
      </c>
      <c r="G137" s="58" t="s">
        <v>66</v>
      </c>
      <c r="H137" s="49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D137" s="50"/>
      <c r="AE137" s="50"/>
      <c r="AF137" s="50"/>
      <c r="AG137" s="50"/>
      <c r="AH137" s="51"/>
    </row>
    <row r="138" spans="1:34" ht="24.65" customHeight="1">
      <c r="A138" s="59">
        <v>45193</v>
      </c>
      <c r="B138" s="60">
        <f t="shared" si="2"/>
        <v>45193</v>
      </c>
      <c r="C138" s="58" t="s">
        <v>42</v>
      </c>
      <c r="D138" s="63"/>
      <c r="E138" s="62">
        <v>190000</v>
      </c>
      <c r="F138" s="62">
        <v>1606956.9000000022</v>
      </c>
      <c r="G138" s="58" t="s">
        <v>63</v>
      </c>
      <c r="H138" s="49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D138" s="50"/>
      <c r="AE138" s="50"/>
      <c r="AF138" s="50"/>
      <c r="AG138" s="50"/>
      <c r="AH138" s="51"/>
    </row>
    <row r="139" spans="1:34" ht="24.65" customHeight="1">
      <c r="A139" s="59">
        <v>45193</v>
      </c>
      <c r="B139" s="60">
        <f t="shared" si="2"/>
        <v>45193</v>
      </c>
      <c r="C139" s="58" t="s">
        <v>43</v>
      </c>
      <c r="D139" s="63"/>
      <c r="E139" s="62">
        <v>86890</v>
      </c>
      <c r="F139" s="62">
        <v>1693846.9000000022</v>
      </c>
      <c r="G139" s="58" t="s">
        <v>63</v>
      </c>
      <c r="H139" s="49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D139" s="50"/>
      <c r="AE139" s="50"/>
      <c r="AF139" s="50"/>
      <c r="AG139" s="50"/>
      <c r="AH139" s="51"/>
    </row>
    <row r="140" spans="1:34" ht="24.65" customHeight="1">
      <c r="A140" s="59">
        <v>45193</v>
      </c>
      <c r="B140" s="60">
        <f t="shared" si="2"/>
        <v>45193</v>
      </c>
      <c r="C140" s="58" t="s">
        <v>44</v>
      </c>
      <c r="D140" s="63"/>
      <c r="E140" s="62">
        <v>100000</v>
      </c>
      <c r="F140" s="62">
        <v>1793846.9000000022</v>
      </c>
      <c r="G140" s="58" t="s">
        <v>63</v>
      </c>
      <c r="H140" s="49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D140" s="50"/>
      <c r="AE140" s="50"/>
      <c r="AF140" s="50"/>
      <c r="AG140" s="50"/>
      <c r="AH140" s="51"/>
    </row>
    <row r="141" spans="1:34" ht="24.65" customHeight="1">
      <c r="A141" s="59">
        <v>45193</v>
      </c>
      <c r="B141" s="60">
        <f t="shared" si="2"/>
        <v>45193</v>
      </c>
      <c r="C141" s="58" t="s">
        <v>16</v>
      </c>
      <c r="D141" s="62">
        <v>200</v>
      </c>
      <c r="E141" s="63">
        <v>0</v>
      </c>
      <c r="F141" s="62">
        <v>1793646.9000000022</v>
      </c>
      <c r="G141" s="58" t="s">
        <v>65</v>
      </c>
      <c r="H141" s="49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D141" s="50"/>
      <c r="AE141" s="50"/>
      <c r="AF141" s="50"/>
      <c r="AG141" s="50"/>
      <c r="AH141" s="51"/>
    </row>
    <row r="142" spans="1:34" ht="24.65" customHeight="1">
      <c r="A142" s="59">
        <v>45193</v>
      </c>
      <c r="B142" s="60">
        <f t="shared" si="2"/>
        <v>45193</v>
      </c>
      <c r="C142" s="58" t="s">
        <v>116</v>
      </c>
      <c r="D142" s="62">
        <v>31026.880000000001</v>
      </c>
      <c r="E142" s="63">
        <v>0</v>
      </c>
      <c r="F142" s="62">
        <v>1762620.0200000023</v>
      </c>
      <c r="G142" s="58" t="s">
        <v>134</v>
      </c>
      <c r="H142" s="49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D142" s="50"/>
      <c r="AE142" s="50"/>
      <c r="AF142" s="50"/>
      <c r="AG142" s="50"/>
      <c r="AH142" s="51"/>
    </row>
    <row r="143" spans="1:34" ht="24.65" customHeight="1">
      <c r="A143" s="59">
        <v>45193</v>
      </c>
      <c r="B143" s="60">
        <f t="shared" si="2"/>
        <v>45193</v>
      </c>
      <c r="C143" s="58" t="s">
        <v>117</v>
      </c>
      <c r="D143" s="62">
        <v>20026.88</v>
      </c>
      <c r="E143" s="63">
        <v>0</v>
      </c>
      <c r="F143" s="62">
        <v>1742593.1400000025</v>
      </c>
      <c r="G143" s="58" t="s">
        <v>134</v>
      </c>
      <c r="H143" s="49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D143" s="50"/>
      <c r="AE143" s="50"/>
      <c r="AF143" s="50"/>
      <c r="AG143" s="50"/>
      <c r="AH143" s="51"/>
    </row>
    <row r="144" spans="1:34" ht="24.65" customHeight="1">
      <c r="A144" s="59">
        <v>45193</v>
      </c>
      <c r="B144" s="60">
        <f t="shared" si="2"/>
        <v>45193</v>
      </c>
      <c r="C144" s="58" t="s">
        <v>118</v>
      </c>
      <c r="D144" s="62">
        <v>10026.879999999999</v>
      </c>
      <c r="E144" s="63">
        <v>0</v>
      </c>
      <c r="F144" s="62">
        <v>1732566.2600000026</v>
      </c>
      <c r="G144" s="58" t="s">
        <v>128</v>
      </c>
      <c r="H144" s="49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D144" s="50"/>
      <c r="AE144" s="50"/>
      <c r="AF144" s="50"/>
      <c r="AG144" s="50"/>
      <c r="AH144" s="51"/>
    </row>
    <row r="145" spans="1:34" ht="24.65" customHeight="1">
      <c r="A145" s="59">
        <v>45194</v>
      </c>
      <c r="B145" s="60">
        <f t="shared" si="2"/>
        <v>45194</v>
      </c>
      <c r="C145" s="58" t="s">
        <v>45</v>
      </c>
      <c r="D145" s="63"/>
      <c r="E145" s="62">
        <v>115820</v>
      </c>
      <c r="F145" s="62">
        <v>1848386.2600000026</v>
      </c>
      <c r="G145" s="58" t="s">
        <v>63</v>
      </c>
      <c r="H145" s="49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D145" s="50"/>
      <c r="AE145" s="50"/>
      <c r="AF145" s="50"/>
      <c r="AG145" s="50"/>
      <c r="AH145" s="51"/>
    </row>
    <row r="146" spans="1:34" ht="24.65" customHeight="1">
      <c r="A146" s="59">
        <v>45194</v>
      </c>
      <c r="B146" s="60">
        <f t="shared" si="2"/>
        <v>45194</v>
      </c>
      <c r="C146" s="58" t="s">
        <v>46</v>
      </c>
      <c r="D146" s="63"/>
      <c r="E146" s="62">
        <v>97000</v>
      </c>
      <c r="F146" s="62">
        <v>1945386.2600000026</v>
      </c>
      <c r="G146" s="58" t="s">
        <v>63</v>
      </c>
      <c r="H146" s="49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D146" s="50"/>
      <c r="AE146" s="50"/>
      <c r="AF146" s="50"/>
      <c r="AG146" s="50"/>
      <c r="AH146" s="51"/>
    </row>
    <row r="147" spans="1:34" ht="24.65" customHeight="1">
      <c r="A147" s="59">
        <v>45194</v>
      </c>
      <c r="B147" s="60">
        <f t="shared" si="2"/>
        <v>45194</v>
      </c>
      <c r="C147" s="58" t="s">
        <v>119</v>
      </c>
      <c r="D147" s="63"/>
      <c r="E147" s="62">
        <v>3000</v>
      </c>
      <c r="F147" s="62">
        <v>1948386.2600000026</v>
      </c>
      <c r="G147" s="58" t="s">
        <v>135</v>
      </c>
      <c r="H147" s="49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D147" s="50"/>
      <c r="AE147" s="50"/>
      <c r="AF147" s="50"/>
      <c r="AG147" s="50"/>
      <c r="AH147" s="51"/>
    </row>
    <row r="148" spans="1:34" ht="24.65" customHeight="1">
      <c r="A148" s="59">
        <v>45194</v>
      </c>
      <c r="B148" s="60">
        <f t="shared" si="2"/>
        <v>45194</v>
      </c>
      <c r="C148" s="58" t="s">
        <v>119</v>
      </c>
      <c r="D148" s="63"/>
      <c r="E148" s="62">
        <v>2000</v>
      </c>
      <c r="F148" s="62">
        <v>1950386.2600000026</v>
      </c>
      <c r="G148" s="58" t="s">
        <v>135</v>
      </c>
      <c r="H148" s="49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D148" s="50"/>
      <c r="AE148" s="50"/>
      <c r="AF148" s="50"/>
      <c r="AG148" s="50"/>
      <c r="AH148" s="51"/>
    </row>
    <row r="149" spans="1:34" ht="24.65" customHeight="1">
      <c r="A149" s="59">
        <v>45194</v>
      </c>
      <c r="B149" s="60">
        <f t="shared" si="2"/>
        <v>45194</v>
      </c>
      <c r="C149" s="58" t="s">
        <v>47</v>
      </c>
      <c r="D149" s="63"/>
      <c r="E149" s="62">
        <v>200000</v>
      </c>
      <c r="F149" s="62">
        <v>2150386.2600000026</v>
      </c>
      <c r="G149" s="58" t="s">
        <v>63</v>
      </c>
      <c r="H149" s="49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D149" s="50"/>
      <c r="AE149" s="50"/>
      <c r="AF149" s="50"/>
      <c r="AG149" s="50"/>
      <c r="AH149" s="51"/>
    </row>
    <row r="150" spans="1:34" ht="24.65" customHeight="1">
      <c r="A150" s="59">
        <v>45194</v>
      </c>
      <c r="B150" s="60">
        <f t="shared" si="2"/>
        <v>45194</v>
      </c>
      <c r="C150" s="58" t="s">
        <v>48</v>
      </c>
      <c r="D150" s="63"/>
      <c r="E150" s="62">
        <v>10000</v>
      </c>
      <c r="F150" s="62">
        <v>2160386.2600000026</v>
      </c>
      <c r="G150" s="58" t="s">
        <v>135</v>
      </c>
      <c r="H150" s="49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D150" s="50"/>
      <c r="AE150" s="50"/>
      <c r="AF150" s="50"/>
      <c r="AG150" s="50"/>
      <c r="AH150" s="51"/>
    </row>
    <row r="151" spans="1:34" ht="24.65" customHeight="1">
      <c r="A151" s="59">
        <v>45194</v>
      </c>
      <c r="B151" s="60">
        <f t="shared" si="2"/>
        <v>45194</v>
      </c>
      <c r="C151" s="58" t="s">
        <v>49</v>
      </c>
      <c r="D151" s="63"/>
      <c r="E151" s="62">
        <v>619000</v>
      </c>
      <c r="F151" s="62">
        <v>2779386.2600000026</v>
      </c>
      <c r="G151" s="58" t="s">
        <v>63</v>
      </c>
      <c r="H151" s="49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D151" s="50"/>
      <c r="AE151" s="50"/>
      <c r="AF151" s="50"/>
      <c r="AG151" s="50"/>
      <c r="AH151" s="51"/>
    </row>
    <row r="152" spans="1:34" ht="24.65" customHeight="1">
      <c r="A152" s="59">
        <v>45194</v>
      </c>
      <c r="B152" s="60">
        <f t="shared" si="2"/>
        <v>45194</v>
      </c>
      <c r="C152" s="58" t="s">
        <v>16</v>
      </c>
      <c r="D152" s="62">
        <v>500</v>
      </c>
      <c r="E152" s="63"/>
      <c r="F152" s="62">
        <v>2778886.2600000026</v>
      </c>
      <c r="G152" s="58" t="s">
        <v>65</v>
      </c>
      <c r="H152" s="49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D152" s="50"/>
      <c r="AE152" s="50"/>
      <c r="AF152" s="50"/>
      <c r="AG152" s="50"/>
      <c r="AH152" s="51"/>
    </row>
    <row r="153" spans="1:34" ht="24.65" customHeight="1">
      <c r="A153" s="59">
        <v>45194</v>
      </c>
      <c r="B153" s="60">
        <f t="shared" si="2"/>
        <v>45194</v>
      </c>
      <c r="C153" s="58" t="s">
        <v>15</v>
      </c>
      <c r="D153" s="62">
        <v>200</v>
      </c>
      <c r="E153" s="63"/>
      <c r="F153" s="62">
        <v>2778686.2600000026</v>
      </c>
      <c r="G153" s="58" t="s">
        <v>65</v>
      </c>
      <c r="H153" s="49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D153" s="50"/>
      <c r="AE153" s="50"/>
      <c r="AF153" s="50"/>
      <c r="AG153" s="50"/>
      <c r="AH153" s="51"/>
    </row>
    <row r="154" spans="1:34" ht="24.65" customHeight="1">
      <c r="A154" s="59">
        <v>45194</v>
      </c>
      <c r="B154" s="60">
        <f t="shared" si="2"/>
        <v>45194</v>
      </c>
      <c r="C154" s="58" t="s">
        <v>120</v>
      </c>
      <c r="D154" s="62">
        <v>10026.879999999999</v>
      </c>
      <c r="E154" s="63"/>
      <c r="F154" s="62">
        <v>2768659.3800000027</v>
      </c>
      <c r="G154" s="58" t="s">
        <v>128</v>
      </c>
      <c r="H154" s="49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D154" s="50"/>
      <c r="AE154" s="50"/>
      <c r="AF154" s="50"/>
      <c r="AG154" s="50"/>
      <c r="AH154" s="51"/>
    </row>
    <row r="155" spans="1:34" ht="24.65" customHeight="1">
      <c r="A155" s="59">
        <v>45194</v>
      </c>
      <c r="B155" s="60">
        <f t="shared" si="2"/>
        <v>45194</v>
      </c>
      <c r="C155" s="58" t="s">
        <v>56</v>
      </c>
      <c r="D155" s="62">
        <v>1000</v>
      </c>
      <c r="E155" s="63"/>
      <c r="F155" s="62">
        <v>2767659.3800000027</v>
      </c>
      <c r="G155" s="58" t="s">
        <v>132</v>
      </c>
      <c r="H155" s="49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D155" s="50"/>
      <c r="AE155" s="50"/>
      <c r="AF155" s="50"/>
      <c r="AG155" s="50"/>
      <c r="AH155" s="51"/>
    </row>
    <row r="156" spans="1:34" ht="24.65" customHeight="1">
      <c r="A156" s="59">
        <v>45194</v>
      </c>
      <c r="B156" s="60">
        <f t="shared" si="2"/>
        <v>45194</v>
      </c>
      <c r="C156" s="58" t="s">
        <v>121</v>
      </c>
      <c r="D156" s="62">
        <v>6026.88</v>
      </c>
      <c r="E156" s="63"/>
      <c r="F156" s="62">
        <v>2761632.5000000028</v>
      </c>
      <c r="G156" s="58" t="s">
        <v>130</v>
      </c>
      <c r="H156" s="49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D156" s="50"/>
      <c r="AE156" s="50"/>
      <c r="AF156" s="50"/>
      <c r="AG156" s="50"/>
      <c r="AH156" s="51"/>
    </row>
    <row r="157" spans="1:34" ht="24.65" customHeight="1">
      <c r="A157" s="59">
        <v>45194</v>
      </c>
      <c r="B157" s="60">
        <f t="shared" si="2"/>
        <v>45194</v>
      </c>
      <c r="C157" s="58" t="s">
        <v>57</v>
      </c>
      <c r="D157" s="63"/>
      <c r="E157" s="62">
        <v>8000</v>
      </c>
      <c r="F157" s="62">
        <v>2769632.5000000028</v>
      </c>
      <c r="G157" s="58" t="s">
        <v>135</v>
      </c>
      <c r="H157" s="49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D157" s="50"/>
      <c r="AE157" s="50"/>
      <c r="AF157" s="50"/>
      <c r="AG157" s="50"/>
      <c r="AH157" s="51"/>
    </row>
    <row r="158" spans="1:34" ht="24.65" customHeight="1">
      <c r="A158" s="59">
        <v>45195</v>
      </c>
      <c r="B158" s="60">
        <f t="shared" ref="B158:B175" si="3">A158</f>
        <v>45195</v>
      </c>
      <c r="C158" s="58" t="s">
        <v>16</v>
      </c>
      <c r="D158" s="62">
        <v>300</v>
      </c>
      <c r="E158" s="63"/>
      <c r="F158" s="62">
        <v>2769332.5000000028</v>
      </c>
      <c r="G158" s="58" t="s">
        <v>65</v>
      </c>
      <c r="H158" s="49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D158" s="50"/>
      <c r="AE158" s="50"/>
      <c r="AF158" s="50"/>
      <c r="AG158" s="50"/>
      <c r="AH158" s="51"/>
    </row>
    <row r="159" spans="1:34" ht="24.65" customHeight="1">
      <c r="A159" s="59">
        <v>45195</v>
      </c>
      <c r="B159" s="60">
        <f t="shared" si="3"/>
        <v>45195</v>
      </c>
      <c r="C159" s="58" t="s">
        <v>16</v>
      </c>
      <c r="D159" s="62">
        <v>200</v>
      </c>
      <c r="E159" s="63"/>
      <c r="F159" s="62">
        <v>2769132.5000000028</v>
      </c>
      <c r="G159" s="58" t="s">
        <v>65</v>
      </c>
      <c r="H159" s="49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D159" s="50"/>
      <c r="AE159" s="50"/>
      <c r="AF159" s="50"/>
      <c r="AG159" s="50"/>
      <c r="AH159" s="51"/>
    </row>
    <row r="160" spans="1:34" ht="24.65" customHeight="1">
      <c r="A160" s="59">
        <v>45195</v>
      </c>
      <c r="B160" s="60">
        <f t="shared" si="3"/>
        <v>45195</v>
      </c>
      <c r="C160" s="58" t="s">
        <v>16</v>
      </c>
      <c r="D160" s="62">
        <v>200</v>
      </c>
      <c r="E160" s="63"/>
      <c r="F160" s="62">
        <v>2768932.5000000028</v>
      </c>
      <c r="G160" s="58" t="s">
        <v>65</v>
      </c>
      <c r="H160" s="49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D160" s="50"/>
      <c r="AE160" s="50"/>
      <c r="AF160" s="50"/>
      <c r="AG160" s="50"/>
      <c r="AH160" s="51"/>
    </row>
    <row r="161" spans="1:34" ht="24.65" customHeight="1">
      <c r="A161" s="59">
        <v>45195</v>
      </c>
      <c r="B161" s="60">
        <f t="shared" si="3"/>
        <v>45195</v>
      </c>
      <c r="C161" s="58" t="s">
        <v>122</v>
      </c>
      <c r="D161" s="62">
        <v>5010.75</v>
      </c>
      <c r="E161" s="63"/>
      <c r="F161" s="62">
        <v>2763921.7500000028</v>
      </c>
      <c r="G161" s="58" t="s">
        <v>128</v>
      </c>
      <c r="H161" s="49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D161" s="50"/>
      <c r="AE161" s="50"/>
      <c r="AF161" s="50"/>
      <c r="AG161" s="50"/>
      <c r="AH161" s="51"/>
    </row>
    <row r="162" spans="1:34" ht="24.65" customHeight="1">
      <c r="A162" s="59">
        <v>45195</v>
      </c>
      <c r="B162" s="60">
        <f t="shared" si="3"/>
        <v>45195</v>
      </c>
      <c r="C162" s="58" t="s">
        <v>123</v>
      </c>
      <c r="D162" s="62">
        <v>5000</v>
      </c>
      <c r="E162" s="63"/>
      <c r="F162" s="62">
        <v>2758921.7500000028</v>
      </c>
      <c r="G162" s="58" t="s">
        <v>133</v>
      </c>
      <c r="H162" s="49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D162" s="50"/>
      <c r="AE162" s="50"/>
      <c r="AF162" s="50"/>
      <c r="AG162" s="50"/>
      <c r="AH162" s="51"/>
    </row>
    <row r="163" spans="1:34" ht="24.65" customHeight="1">
      <c r="A163" s="59">
        <v>45195</v>
      </c>
      <c r="B163" s="60">
        <f t="shared" si="3"/>
        <v>45195</v>
      </c>
      <c r="C163" s="58" t="s">
        <v>15</v>
      </c>
      <c r="D163" s="62">
        <v>200</v>
      </c>
      <c r="E163" s="63"/>
      <c r="F163" s="62">
        <v>2758721.7500000028</v>
      </c>
      <c r="G163" s="58" t="s">
        <v>65</v>
      </c>
      <c r="H163" s="49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D163" s="50"/>
      <c r="AE163" s="50"/>
      <c r="AF163" s="50"/>
      <c r="AG163" s="50"/>
      <c r="AH163" s="51"/>
    </row>
    <row r="164" spans="1:34" ht="24.65" customHeight="1">
      <c r="A164" s="59">
        <v>45195</v>
      </c>
      <c r="B164" s="60">
        <f t="shared" si="3"/>
        <v>45195</v>
      </c>
      <c r="C164" s="58" t="s">
        <v>72</v>
      </c>
      <c r="D164" s="62">
        <v>35226.879999999997</v>
      </c>
      <c r="E164" s="63"/>
      <c r="F164" s="62">
        <v>2723494.8700000029</v>
      </c>
      <c r="G164" s="58" t="s">
        <v>68</v>
      </c>
      <c r="H164" s="49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D164" s="50"/>
      <c r="AE164" s="50"/>
      <c r="AF164" s="50"/>
      <c r="AG164" s="50"/>
      <c r="AH164" s="51"/>
    </row>
    <row r="165" spans="1:34" ht="24.65" customHeight="1">
      <c r="A165" s="59">
        <v>45195</v>
      </c>
      <c r="B165" s="60">
        <f t="shared" si="3"/>
        <v>45195</v>
      </c>
      <c r="C165" s="58" t="s">
        <v>90</v>
      </c>
      <c r="D165" s="62">
        <v>35026.879999999997</v>
      </c>
      <c r="E165" s="63"/>
      <c r="F165" s="62">
        <v>2688467.990000003</v>
      </c>
      <c r="G165" s="58" t="s">
        <v>68</v>
      </c>
      <c r="H165" s="49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D165" s="50"/>
      <c r="AE165" s="50"/>
      <c r="AF165" s="50"/>
      <c r="AG165" s="50"/>
      <c r="AH165" s="51"/>
    </row>
    <row r="166" spans="1:34" ht="24.65" customHeight="1">
      <c r="A166" s="59">
        <v>45196</v>
      </c>
      <c r="B166" s="60">
        <f t="shared" si="3"/>
        <v>45196</v>
      </c>
      <c r="C166" s="58" t="s">
        <v>72</v>
      </c>
      <c r="D166" s="62">
        <v>64053.75</v>
      </c>
      <c r="E166" s="63"/>
      <c r="F166" s="62">
        <v>2624414.240000003</v>
      </c>
      <c r="G166" s="58" t="s">
        <v>68</v>
      </c>
      <c r="H166" s="49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D166" s="50"/>
      <c r="AE166" s="50"/>
      <c r="AF166" s="50"/>
      <c r="AG166" s="50"/>
      <c r="AH166" s="51"/>
    </row>
    <row r="167" spans="1:34" ht="24.65" customHeight="1">
      <c r="A167" s="59">
        <v>45197</v>
      </c>
      <c r="B167" s="60">
        <f t="shared" si="3"/>
        <v>45197</v>
      </c>
      <c r="C167" s="58" t="s">
        <v>111</v>
      </c>
      <c r="D167" s="63"/>
      <c r="E167" s="62">
        <v>11000</v>
      </c>
      <c r="F167" s="62">
        <v>2635414.240000003</v>
      </c>
      <c r="G167" s="58" t="s">
        <v>63</v>
      </c>
      <c r="H167" s="49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D167" s="50"/>
      <c r="AE167" s="50"/>
      <c r="AF167" s="50"/>
      <c r="AG167" s="50"/>
      <c r="AH167" s="51"/>
    </row>
    <row r="168" spans="1:34" ht="24.65" customHeight="1">
      <c r="A168" s="59">
        <v>45197</v>
      </c>
      <c r="B168" s="60">
        <f t="shared" si="3"/>
        <v>45197</v>
      </c>
      <c r="C168" s="58" t="s">
        <v>72</v>
      </c>
      <c r="D168" s="62">
        <v>10526.88</v>
      </c>
      <c r="E168" s="63"/>
      <c r="F168" s="62">
        <v>2624887.3600000031</v>
      </c>
      <c r="G168" s="58" t="s">
        <v>68</v>
      </c>
      <c r="H168" s="49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D168" s="50"/>
      <c r="AE168" s="50"/>
      <c r="AF168" s="50"/>
      <c r="AG168" s="50"/>
      <c r="AH168" s="51"/>
    </row>
    <row r="169" spans="1:34" ht="24.65" customHeight="1">
      <c r="A169" s="59">
        <v>45197</v>
      </c>
      <c r="B169" s="60">
        <f t="shared" si="3"/>
        <v>45197</v>
      </c>
      <c r="C169" s="58" t="s">
        <v>15</v>
      </c>
      <c r="D169" s="62">
        <v>200</v>
      </c>
      <c r="E169" s="63"/>
      <c r="F169" s="62">
        <v>2624687.3600000031</v>
      </c>
      <c r="G169" s="58" t="s">
        <v>65</v>
      </c>
      <c r="H169" s="49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D169" s="50"/>
      <c r="AE169" s="50"/>
      <c r="AF169" s="50"/>
      <c r="AG169" s="50"/>
      <c r="AH169" s="51"/>
    </row>
    <row r="170" spans="1:34" ht="24.65" customHeight="1">
      <c r="A170" s="59">
        <v>45197</v>
      </c>
      <c r="B170" s="60">
        <f t="shared" si="3"/>
        <v>45197</v>
      </c>
      <c r="C170" s="58" t="s">
        <v>16</v>
      </c>
      <c r="D170" s="62">
        <v>200</v>
      </c>
      <c r="E170" s="63"/>
      <c r="F170" s="62">
        <v>2624487.3600000031</v>
      </c>
      <c r="G170" s="58" t="s">
        <v>65</v>
      </c>
      <c r="H170" s="49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D170" s="50"/>
      <c r="AE170" s="50"/>
      <c r="AF170" s="50"/>
      <c r="AG170" s="50"/>
      <c r="AH170" s="51"/>
    </row>
    <row r="171" spans="1:34" ht="24.65" customHeight="1">
      <c r="A171" s="59">
        <v>45198</v>
      </c>
      <c r="B171" s="60">
        <f t="shared" si="3"/>
        <v>45198</v>
      </c>
      <c r="C171" s="58" t="s">
        <v>16</v>
      </c>
      <c r="D171" s="62">
        <v>200</v>
      </c>
      <c r="E171" s="63"/>
      <c r="F171" s="62">
        <v>2624287.3600000031</v>
      </c>
      <c r="G171" s="58" t="s">
        <v>65</v>
      </c>
      <c r="H171" s="49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D171" s="50"/>
      <c r="AE171" s="50"/>
      <c r="AF171" s="50"/>
      <c r="AG171" s="50"/>
      <c r="AH171" s="51"/>
    </row>
    <row r="172" spans="1:34" ht="24.65" customHeight="1">
      <c r="A172" s="59">
        <v>45198</v>
      </c>
      <c r="B172" s="60">
        <f t="shared" si="3"/>
        <v>45198</v>
      </c>
      <c r="C172" s="58" t="s">
        <v>17</v>
      </c>
      <c r="D172" s="62">
        <v>50</v>
      </c>
      <c r="E172" s="63"/>
      <c r="F172" s="62">
        <v>2624237.3600000031</v>
      </c>
      <c r="G172" s="58" t="s">
        <v>65</v>
      </c>
      <c r="H172" s="49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D172" s="50"/>
      <c r="AE172" s="50"/>
      <c r="AF172" s="50"/>
      <c r="AG172" s="50"/>
      <c r="AH172" s="51"/>
    </row>
    <row r="173" spans="1:34" ht="24.65" customHeight="1">
      <c r="A173" s="59">
        <v>45199</v>
      </c>
      <c r="B173" s="60">
        <f t="shared" si="3"/>
        <v>45199</v>
      </c>
      <c r="C173" s="58" t="s">
        <v>15</v>
      </c>
      <c r="D173" s="62">
        <v>100</v>
      </c>
      <c r="E173" s="63"/>
      <c r="F173" s="62">
        <v>2624137.3600000031</v>
      </c>
      <c r="G173" s="58" t="s">
        <v>65</v>
      </c>
      <c r="H173" s="49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D173" s="50"/>
      <c r="AE173" s="50"/>
      <c r="AF173" s="50"/>
      <c r="AG173" s="50"/>
      <c r="AH173" s="51"/>
    </row>
    <row r="174" spans="1:34" ht="24.65" customHeight="1">
      <c r="A174" s="59">
        <v>45199</v>
      </c>
      <c r="B174" s="60">
        <f t="shared" si="3"/>
        <v>45199</v>
      </c>
      <c r="C174" s="58" t="s">
        <v>16</v>
      </c>
      <c r="D174" s="62">
        <v>200</v>
      </c>
      <c r="E174" s="63"/>
      <c r="F174" s="62">
        <v>2623937.3600000031</v>
      </c>
      <c r="G174" s="58" t="s">
        <v>65</v>
      </c>
      <c r="H174" s="49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D174" s="50"/>
      <c r="AE174" s="50"/>
      <c r="AF174" s="50"/>
      <c r="AG174" s="50"/>
      <c r="AH174" s="51"/>
    </row>
    <row r="175" spans="1:34">
      <c r="A175" s="59">
        <v>45199</v>
      </c>
      <c r="B175" s="60">
        <f t="shared" si="3"/>
        <v>45199</v>
      </c>
      <c r="C175" s="58" t="s">
        <v>16</v>
      </c>
      <c r="D175" s="62">
        <v>200</v>
      </c>
      <c r="E175" s="63"/>
      <c r="F175" s="62">
        <v>2623737.3600000031</v>
      </c>
      <c r="G175" s="58" t="s">
        <v>65</v>
      </c>
      <c r="H175" s="49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D175" s="50"/>
      <c r="AE175" s="50"/>
      <c r="AF175" s="50"/>
      <c r="AG175" s="50"/>
      <c r="AH175" s="51"/>
    </row>
    <row r="176" spans="1:34">
      <c r="A176" s="52"/>
      <c r="B176" s="53"/>
      <c r="C176" s="54"/>
      <c r="D176" s="55"/>
      <c r="E176" s="56"/>
      <c r="F176" s="55"/>
    </row>
    <row r="177" spans="4:8">
      <c r="D177" s="49"/>
      <c r="E177" s="49"/>
    </row>
    <row r="178" spans="4:8">
      <c r="H178" s="47"/>
    </row>
    <row r="179" spans="4:8">
      <c r="G179" s="48"/>
      <c r="H179" s="51"/>
    </row>
    <row r="180" spans="4:8">
      <c r="G180" s="48"/>
      <c r="H180" s="51"/>
    </row>
    <row r="181" spans="4:8">
      <c r="G181" s="48"/>
      <c r="H181" s="51"/>
    </row>
    <row r="182" spans="4:8">
      <c r="G182" s="48"/>
      <c r="H182" s="51"/>
    </row>
    <row r="183" spans="4:8">
      <c r="G183" s="48"/>
      <c r="H183" s="51"/>
    </row>
    <row r="184" spans="4:8">
      <c r="G184" s="48"/>
      <c r="H184" s="51"/>
    </row>
    <row r="185" spans="4:8">
      <c r="G185" s="48"/>
      <c r="H185" s="51"/>
    </row>
    <row r="186" spans="4:8">
      <c r="G186" s="48"/>
      <c r="H186" s="51"/>
    </row>
    <row r="187" spans="4:8">
      <c r="G187" s="48"/>
      <c r="H187" s="51"/>
    </row>
    <row r="188" spans="4:8">
      <c r="G188" s="49"/>
      <c r="H188" s="51"/>
    </row>
    <row r="189" spans="4:8">
      <c r="G189" s="49"/>
      <c r="H189" s="51"/>
    </row>
    <row r="190" spans="4:8">
      <c r="G190" s="49"/>
      <c r="H190" s="51"/>
    </row>
    <row r="191" spans="4:8">
      <c r="G191" s="49"/>
      <c r="H191" s="51"/>
    </row>
    <row r="192" spans="4:8">
      <c r="G192" s="48"/>
      <c r="H192" s="51"/>
    </row>
    <row r="193" spans="7:8">
      <c r="G193" s="49"/>
      <c r="H193" s="51"/>
    </row>
    <row r="194" spans="7:8">
      <c r="G194" s="48"/>
      <c r="H194" s="51"/>
    </row>
    <row r="195" spans="7:8">
      <c r="G195" s="48"/>
      <c r="H195" s="51"/>
    </row>
    <row r="196" spans="7:8">
      <c r="G196" s="48"/>
      <c r="H196" s="51"/>
    </row>
    <row r="197" spans="7:8">
      <c r="G197" s="48"/>
      <c r="H197" s="51"/>
    </row>
    <row r="198" spans="7:8">
      <c r="G198" s="48"/>
    </row>
    <row r="199" spans="7:8">
      <c r="G199" s="48"/>
      <c r="H199" s="51"/>
    </row>
    <row r="200" spans="7:8">
      <c r="G200" s="48"/>
      <c r="H200" s="51"/>
    </row>
    <row r="201" spans="7:8">
      <c r="G201"/>
    </row>
    <row r="202" spans="7:8">
      <c r="G202" s="48"/>
    </row>
    <row r="203" spans="7:8">
      <c r="G203" s="48"/>
    </row>
    <row r="204" spans="7:8">
      <c r="G204" s="48"/>
    </row>
    <row r="205" spans="7:8">
      <c r="G205" s="48"/>
      <c r="H205" s="51"/>
    </row>
    <row r="206" spans="7:8">
      <c r="G206"/>
    </row>
    <row r="207" spans="7:8">
      <c r="G207"/>
    </row>
    <row r="208" spans="7:8">
      <c r="G208"/>
    </row>
    <row r="209" spans="7:7">
      <c r="G209"/>
    </row>
    <row r="210" spans="7:7">
      <c r="G210"/>
    </row>
    <row r="211" spans="7:7">
      <c r="G211"/>
    </row>
    <row r="212" spans="7:7">
      <c r="G212"/>
    </row>
    <row r="213" spans="7:7">
      <c r="G213"/>
    </row>
    <row r="214" spans="7:7">
      <c r="G214"/>
    </row>
    <row r="215" spans="7:7">
      <c r="G215"/>
    </row>
    <row r="216" spans="7:7">
      <c r="G216"/>
    </row>
    <row r="217" spans="7:7">
      <c r="G217"/>
    </row>
    <row r="218" spans="7:7">
      <c r="G218"/>
    </row>
    <row r="219" spans="7:7">
      <c r="G219"/>
    </row>
    <row r="220" spans="7:7">
      <c r="G220"/>
    </row>
    <row r="221" spans="7:7">
      <c r="G221"/>
    </row>
    <row r="222" spans="7:7">
      <c r="G222"/>
    </row>
    <row r="223" spans="7:7">
      <c r="G223"/>
    </row>
    <row r="224" spans="7:7">
      <c r="G224"/>
    </row>
    <row r="225" spans="7:7">
      <c r="G225"/>
    </row>
    <row r="226" spans="7:7">
      <c r="G226"/>
    </row>
    <row r="227" spans="7:7">
      <c r="G227"/>
    </row>
    <row r="228" spans="7:7">
      <c r="G228"/>
    </row>
    <row r="229" spans="7:7">
      <c r="G229"/>
    </row>
    <row r="230" spans="7:7">
      <c r="G230"/>
    </row>
    <row r="231" spans="7:7">
      <c r="G231"/>
    </row>
    <row r="232" spans="7:7">
      <c r="G232"/>
    </row>
    <row r="233" spans="7:7">
      <c r="G233"/>
    </row>
    <row r="234" spans="7:7">
      <c r="G234"/>
    </row>
    <row r="235" spans="7:7">
      <c r="G235"/>
    </row>
    <row r="236" spans="7:7">
      <c r="G236"/>
    </row>
    <row r="237" spans="7:7">
      <c r="G237"/>
    </row>
    <row r="238" spans="7:7">
      <c r="G238"/>
    </row>
    <row r="239" spans="7:7">
      <c r="G239"/>
    </row>
    <row r="240" spans="7:7">
      <c r="G240"/>
    </row>
    <row r="241" spans="7:7">
      <c r="G241"/>
    </row>
    <row r="242" spans="7:7">
      <c r="G242"/>
    </row>
    <row r="243" spans="7:7">
      <c r="G243"/>
    </row>
    <row r="244" spans="7:7">
      <c r="G244"/>
    </row>
    <row r="245" spans="7:7">
      <c r="G245"/>
    </row>
    <row r="246" spans="7:7">
      <c r="G246"/>
    </row>
    <row r="247" spans="7:7">
      <c r="G247"/>
    </row>
    <row r="248" spans="7:7">
      <c r="G248"/>
    </row>
    <row r="249" spans="7:7">
      <c r="G249"/>
    </row>
    <row r="250" spans="7:7">
      <c r="G250"/>
    </row>
    <row r="251" spans="7:7">
      <c r="G251"/>
    </row>
    <row r="252" spans="7:7">
      <c r="G252"/>
    </row>
    <row r="253" spans="7:7">
      <c r="G253"/>
    </row>
    <row r="254" spans="7:7">
      <c r="G254"/>
    </row>
    <row r="255" spans="7:7">
      <c r="G255"/>
    </row>
    <row r="256" spans="7:7">
      <c r="G256"/>
    </row>
    <row r="257" spans="7:7">
      <c r="G257"/>
    </row>
    <row r="258" spans="7:7">
      <c r="G258"/>
    </row>
    <row r="259" spans="7:7">
      <c r="G259"/>
    </row>
    <row r="260" spans="7:7">
      <c r="G260"/>
    </row>
    <row r="261" spans="7:7">
      <c r="G261"/>
    </row>
    <row r="262" spans="7:7">
      <c r="G262"/>
    </row>
    <row r="263" spans="7:7">
      <c r="G263"/>
    </row>
    <row r="264" spans="7:7">
      <c r="G264"/>
    </row>
    <row r="265" spans="7:7">
      <c r="G265"/>
    </row>
    <row r="266" spans="7:7">
      <c r="G266"/>
    </row>
    <row r="267" spans="7:7">
      <c r="G267"/>
    </row>
    <row r="268" spans="7:7">
      <c r="G268"/>
    </row>
    <row r="269" spans="7:7">
      <c r="G269"/>
    </row>
    <row r="270" spans="7:7">
      <c r="G270"/>
    </row>
    <row r="271" spans="7:7">
      <c r="G271"/>
    </row>
    <row r="272" spans="7:7">
      <c r="G272"/>
    </row>
    <row r="273" spans="7:7">
      <c r="G273"/>
    </row>
    <row r="274" spans="7:7">
      <c r="G274"/>
    </row>
    <row r="275" spans="7:7">
      <c r="G275"/>
    </row>
    <row r="276" spans="7:7">
      <c r="G276"/>
    </row>
    <row r="277" spans="7:7">
      <c r="G277"/>
    </row>
    <row r="278" spans="7:7">
      <c r="G278"/>
    </row>
    <row r="279" spans="7:7">
      <c r="G279"/>
    </row>
    <row r="280" spans="7:7">
      <c r="G280"/>
    </row>
    <row r="281" spans="7:7">
      <c r="G281"/>
    </row>
    <row r="282" spans="7:7">
      <c r="G282"/>
    </row>
    <row r="283" spans="7:7">
      <c r="G283"/>
    </row>
    <row r="284" spans="7:7">
      <c r="G284"/>
    </row>
    <row r="285" spans="7:7">
      <c r="G285"/>
    </row>
    <row r="286" spans="7:7">
      <c r="G286"/>
    </row>
    <row r="287" spans="7:7">
      <c r="G287"/>
    </row>
    <row r="288" spans="7:7">
      <c r="G288"/>
    </row>
    <row r="289" spans="7:7">
      <c r="G289"/>
    </row>
    <row r="290" spans="7:7">
      <c r="G290"/>
    </row>
    <row r="291" spans="7:7">
      <c r="G291"/>
    </row>
    <row r="292" spans="7:7">
      <c r="G292"/>
    </row>
    <row r="293" spans="7:7">
      <c r="G293"/>
    </row>
    <row r="294" spans="7:7">
      <c r="G294"/>
    </row>
    <row r="295" spans="7:7">
      <c r="G295"/>
    </row>
    <row r="296" spans="7:7">
      <c r="G296"/>
    </row>
    <row r="297" spans="7:7">
      <c r="G297"/>
    </row>
    <row r="298" spans="7:7">
      <c r="G298"/>
    </row>
    <row r="299" spans="7:7">
      <c r="G299"/>
    </row>
    <row r="300" spans="7:7">
      <c r="G300"/>
    </row>
    <row r="301" spans="7:7">
      <c r="G301"/>
    </row>
    <row r="302" spans="7:7">
      <c r="G302"/>
    </row>
    <row r="303" spans="7:7">
      <c r="G303"/>
    </row>
    <row r="304" spans="7:7">
      <c r="G304"/>
    </row>
    <row r="305" spans="7:7">
      <c r="G305"/>
    </row>
    <row r="306" spans="7:7">
      <c r="G306"/>
    </row>
    <row r="307" spans="7:7">
      <c r="G307"/>
    </row>
    <row r="308" spans="7:7">
      <c r="G308"/>
    </row>
    <row r="309" spans="7:7">
      <c r="G309"/>
    </row>
    <row r="310" spans="7:7">
      <c r="G310"/>
    </row>
    <row r="311" spans="7:7">
      <c r="G311"/>
    </row>
    <row r="312" spans="7:7">
      <c r="G312"/>
    </row>
    <row r="313" spans="7:7">
      <c r="G313"/>
    </row>
    <row r="314" spans="7:7">
      <c r="G314"/>
    </row>
    <row r="315" spans="7:7">
      <c r="G315"/>
    </row>
    <row r="316" spans="7:7">
      <c r="G316"/>
    </row>
    <row r="317" spans="7:7">
      <c r="G317"/>
    </row>
    <row r="318" spans="7:7">
      <c r="G318"/>
    </row>
    <row r="319" spans="7:7">
      <c r="G319"/>
    </row>
    <row r="320" spans="7:7">
      <c r="G320"/>
    </row>
    <row r="321" spans="7:7">
      <c r="G321"/>
    </row>
    <row r="322" spans="7:7">
      <c r="G322"/>
    </row>
    <row r="323" spans="7:7">
      <c r="G323"/>
    </row>
    <row r="324" spans="7:7">
      <c r="G324"/>
    </row>
    <row r="325" spans="7:7">
      <c r="G325"/>
    </row>
    <row r="326" spans="7:7">
      <c r="G326"/>
    </row>
    <row r="327" spans="7:7">
      <c r="G327"/>
    </row>
    <row r="328" spans="7:7">
      <c r="G328"/>
    </row>
    <row r="329" spans="7:7">
      <c r="G329"/>
    </row>
    <row r="330" spans="7:7">
      <c r="G330"/>
    </row>
    <row r="331" spans="7:7">
      <c r="G331"/>
    </row>
    <row r="332" spans="7:7">
      <c r="G332"/>
    </row>
    <row r="333" spans="7:7">
      <c r="G333"/>
    </row>
    <row r="334" spans="7:7">
      <c r="G334"/>
    </row>
    <row r="335" spans="7:7">
      <c r="G335"/>
    </row>
    <row r="336" spans="7:7">
      <c r="G336"/>
    </row>
    <row r="337" spans="7:7">
      <c r="G337"/>
    </row>
    <row r="338" spans="7:7">
      <c r="G338"/>
    </row>
    <row r="339" spans="7:7">
      <c r="G339"/>
    </row>
    <row r="340" spans="7:7">
      <c r="G340"/>
    </row>
    <row r="341" spans="7:7">
      <c r="G341"/>
    </row>
  </sheetData>
  <autoFilter ref="A12:G175" xr:uid="{B3D05550-9572-4D38-A4DC-D00E6C3ADC62}"/>
  <mergeCells count="2">
    <mergeCell ref="A1:F1"/>
    <mergeCell ref="A10:F10"/>
  </mergeCells>
  <pageMargins left="0.7" right="0.7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0946-06C9-4660-8AB3-490A50A0209A}">
  <dimension ref="A1"/>
  <sheetViews>
    <sheetView workbookViewId="0">
      <selection activeCell="F22" sqref="F22"/>
    </sheetView>
  </sheetViews>
  <sheetFormatPr defaultRowHeight="1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AF1C-90CE-4349-B8CC-918794DCB476}">
  <dimension ref="B3:E103"/>
  <sheetViews>
    <sheetView showGridLines="0" workbookViewId="0">
      <selection activeCell="B20" sqref="B20"/>
    </sheetView>
  </sheetViews>
  <sheetFormatPr defaultRowHeight="13"/>
  <cols>
    <col min="2" max="2" width="40.5" customWidth="1"/>
    <col min="3" max="3" width="7.5" bestFit="1" customWidth="1"/>
    <col min="4" max="4" width="22.296875" customWidth="1"/>
  </cols>
  <sheetData>
    <row r="3" spans="2:4" ht="14.5">
      <c r="B3" s="1" t="s">
        <v>155</v>
      </c>
      <c r="C3" s="2"/>
      <c r="D3" s="3"/>
    </row>
    <row r="4" spans="2:4" ht="14.5">
      <c r="B4" s="1" t="s">
        <v>152</v>
      </c>
      <c r="C4" s="2"/>
      <c r="D4" s="3"/>
    </row>
    <row r="5" spans="2:4" ht="14.5">
      <c r="B5" s="4"/>
      <c r="C5" s="2" t="s">
        <v>136</v>
      </c>
      <c r="D5" s="5" t="s">
        <v>137</v>
      </c>
    </row>
    <row r="6" spans="2:4" ht="14.5">
      <c r="B6" s="4"/>
      <c r="C6" s="2"/>
      <c r="D6" s="6" t="s">
        <v>138</v>
      </c>
    </row>
    <row r="7" spans="2:4" ht="14.5">
      <c r="B7" s="7" t="s">
        <v>153</v>
      </c>
      <c r="C7" s="2"/>
      <c r="D7" s="8"/>
    </row>
    <row r="8" spans="2:4" ht="14.5">
      <c r="B8" s="9" t="s">
        <v>154</v>
      </c>
      <c r="C8" s="2"/>
      <c r="D8" s="8">
        <f>'Bank Statement'!H187</f>
        <v>0</v>
      </c>
    </row>
    <row r="9" spans="2:4" ht="14.5">
      <c r="B9" s="10"/>
      <c r="C9" s="2"/>
      <c r="D9" s="8"/>
    </row>
    <row r="10" spans="2:4" ht="14.5">
      <c r="B10" s="9"/>
      <c r="C10" s="2"/>
      <c r="D10" s="11">
        <f>SUM(D8:D9)</f>
        <v>0</v>
      </c>
    </row>
    <row r="11" spans="2:4" ht="14.5">
      <c r="B11" s="4"/>
      <c r="C11" s="2"/>
      <c r="D11" s="6"/>
    </row>
    <row r="12" spans="2:4" ht="14.5">
      <c r="B12" s="7" t="s">
        <v>139</v>
      </c>
      <c r="C12" s="2"/>
      <c r="D12" s="8"/>
    </row>
    <row r="13" spans="2:4" ht="14.5">
      <c r="B13" s="9" t="s">
        <v>140</v>
      </c>
      <c r="C13" s="2"/>
      <c r="D13" s="8"/>
    </row>
    <row r="14" spans="2:4" ht="14.5">
      <c r="B14" s="10" t="s">
        <v>141</v>
      </c>
      <c r="C14" s="2"/>
      <c r="D14" s="8" t="e">
        <f>D100</f>
        <v>#REF!</v>
      </c>
    </row>
    <row r="15" spans="2:4" ht="14.5">
      <c r="B15" s="9"/>
      <c r="C15" s="2"/>
      <c r="D15" s="11" t="e">
        <f>SUM(D13:D14)</f>
        <v>#REF!</v>
      </c>
    </row>
    <row r="16" spans="2:4" ht="14.5">
      <c r="B16" s="10"/>
      <c r="C16" s="2"/>
      <c r="D16" s="8"/>
    </row>
    <row r="17" spans="2:4" ht="15" thickBot="1">
      <c r="B17" s="1" t="s">
        <v>142</v>
      </c>
      <c r="C17" s="2"/>
      <c r="D17" s="12" t="e">
        <f>D15+D10</f>
        <v>#REF!</v>
      </c>
    </row>
    <row r="18" spans="2:4" ht="15" thickTop="1">
      <c r="B18" s="1"/>
      <c r="C18" s="2"/>
      <c r="D18" s="8"/>
    </row>
    <row r="19" spans="2:4" ht="14.5">
      <c r="B19" s="7" t="s">
        <v>143</v>
      </c>
      <c r="C19" s="2"/>
      <c r="D19" s="8"/>
    </row>
    <row r="20" spans="2:4" ht="14.5">
      <c r="B20" s="7" t="s">
        <v>144</v>
      </c>
      <c r="C20" s="2"/>
      <c r="D20" s="8"/>
    </row>
    <row r="21" spans="2:4" ht="14.5">
      <c r="B21" s="10" t="s">
        <v>145</v>
      </c>
      <c r="C21" s="2"/>
      <c r="D21" s="8" t="e">
        <f>'Bank Statement'!#REF!</f>
        <v>#REF!</v>
      </c>
    </row>
    <row r="22" spans="2:4" ht="14.5">
      <c r="B22" s="10" t="s">
        <v>146</v>
      </c>
      <c r="C22" s="2"/>
      <c r="D22" s="8" t="e">
        <f>D60</f>
        <v>#REF!</v>
      </c>
    </row>
    <row r="23" spans="2:4" ht="14.5">
      <c r="B23" s="7" t="s">
        <v>147</v>
      </c>
      <c r="C23" s="2"/>
      <c r="D23" s="11" t="e">
        <f>SUM(D21:D22)</f>
        <v>#REF!</v>
      </c>
    </row>
    <row r="24" spans="2:4" ht="14.5">
      <c r="B24" s="10"/>
      <c r="C24" s="2"/>
      <c r="D24" s="8"/>
    </row>
    <row r="25" spans="2:4" ht="14.5">
      <c r="B25" s="7" t="s">
        <v>148</v>
      </c>
      <c r="C25" s="2"/>
      <c r="D25" s="8"/>
    </row>
    <row r="26" spans="2:4" ht="14.5">
      <c r="B26" s="10" t="s">
        <v>149</v>
      </c>
      <c r="C26" s="2"/>
      <c r="D26" s="13"/>
    </row>
    <row r="27" spans="2:4" ht="14.5">
      <c r="B27" s="7"/>
      <c r="C27" s="2"/>
      <c r="D27" s="14">
        <f>SUM(D26:D26)</f>
        <v>0</v>
      </c>
    </row>
    <row r="28" spans="2:4" ht="14.5">
      <c r="B28" s="7"/>
      <c r="C28" s="2"/>
      <c r="D28" s="13"/>
    </row>
    <row r="29" spans="2:4" ht="14.5">
      <c r="B29" s="7" t="s">
        <v>150</v>
      </c>
      <c r="C29" s="2"/>
      <c r="D29" s="15" t="e">
        <f>D23+D27</f>
        <v>#REF!</v>
      </c>
    </row>
    <row r="30" spans="2:4" ht="14.5">
      <c r="B30" s="4"/>
      <c r="C30" s="2"/>
      <c r="D30" s="13"/>
    </row>
    <row r="31" spans="2:4" ht="15" thickBot="1">
      <c r="B31" s="1" t="s">
        <v>151</v>
      </c>
      <c r="C31" s="2"/>
      <c r="D31" s="16" t="e">
        <f>D23+D27</f>
        <v>#REF!</v>
      </c>
    </row>
    <row r="32" spans="2:4" ht="13.5" thickTop="1"/>
    <row r="33" spans="2:5">
      <c r="D33" s="34" t="e">
        <f>D31-D17</f>
        <v>#REF!</v>
      </c>
    </row>
    <row r="39" spans="2:5" ht="14.5">
      <c r="B39" s="1" t="s">
        <v>155</v>
      </c>
      <c r="C39" s="2"/>
      <c r="D39" s="4"/>
      <c r="E39" s="4"/>
    </row>
    <row r="40" spans="2:5" ht="14.5">
      <c r="B40" s="1" t="s">
        <v>156</v>
      </c>
      <c r="C40" s="2"/>
      <c r="D40" s="4"/>
      <c r="E40" s="4"/>
    </row>
    <row r="41" spans="2:5" ht="14.5">
      <c r="B41" s="1" t="s">
        <v>184</v>
      </c>
      <c r="C41" s="2"/>
      <c r="D41" s="4"/>
      <c r="E41" s="4"/>
    </row>
    <row r="42" spans="2:5" ht="14.5">
      <c r="B42" s="1"/>
      <c r="C42" s="2"/>
      <c r="D42" s="4"/>
      <c r="E42" s="4"/>
    </row>
    <row r="43" spans="2:5" ht="14.5">
      <c r="B43" s="4"/>
      <c r="C43" s="2" t="s">
        <v>136</v>
      </c>
      <c r="D43" s="17" t="s">
        <v>137</v>
      </c>
      <c r="E43" s="18"/>
    </row>
    <row r="44" spans="2:5" ht="14.5">
      <c r="B44" s="4"/>
      <c r="C44" s="2"/>
      <c r="D44" s="19" t="s">
        <v>138</v>
      </c>
      <c r="E44" s="18"/>
    </row>
    <row r="45" spans="2:5" ht="14.5">
      <c r="B45" s="1" t="s">
        <v>157</v>
      </c>
      <c r="C45" s="2"/>
      <c r="D45" s="20" t="e">
        <f>'Bank Statement'!#REF!+'Bank Statement'!#REF!</f>
        <v>#REF!</v>
      </c>
      <c r="E45" s="21"/>
    </row>
    <row r="46" spans="2:5" ht="14.5">
      <c r="B46" s="4" t="s">
        <v>158</v>
      </c>
      <c r="C46" s="2"/>
      <c r="D46" s="20">
        <f>'Bank Statement'!H180</f>
        <v>0</v>
      </c>
      <c r="E46" s="22"/>
    </row>
    <row r="47" spans="2:5" ht="14.5">
      <c r="B47" s="1" t="s">
        <v>159</v>
      </c>
      <c r="C47" s="2"/>
      <c r="D47" s="23" t="e">
        <f>D45-D46</f>
        <v>#REF!</v>
      </c>
      <c r="E47" s="24"/>
    </row>
    <row r="48" spans="2:5" ht="14.5">
      <c r="B48" s="1"/>
      <c r="C48" s="2"/>
      <c r="D48" s="20"/>
      <c r="E48" s="25"/>
    </row>
    <row r="49" spans="2:5" ht="14.5">
      <c r="B49" s="1"/>
      <c r="C49" s="2"/>
      <c r="D49" s="20"/>
      <c r="E49" s="25"/>
    </row>
    <row r="50" spans="2:5" ht="14.5">
      <c r="B50" s="1"/>
      <c r="C50" s="2"/>
      <c r="D50" s="20"/>
      <c r="E50" s="25"/>
    </row>
    <row r="51" spans="2:5" ht="14.5">
      <c r="B51" s="4" t="s">
        <v>160</v>
      </c>
      <c r="C51" s="2"/>
      <c r="D51" s="20">
        <f>SUM('Bank Statement'!H179,'Bank Statement'!H182:H186,'Bank Statement'!H188:H196)</f>
        <v>0</v>
      </c>
      <c r="E51" s="26"/>
    </row>
    <row r="52" spans="2:5" ht="14.5">
      <c r="B52" s="4"/>
      <c r="C52" s="2"/>
      <c r="D52" s="27"/>
      <c r="E52" s="21"/>
    </row>
    <row r="53" spans="2:5" ht="14.5">
      <c r="B53" s="1" t="s">
        <v>161</v>
      </c>
      <c r="C53" s="2"/>
      <c r="D53" s="24" t="e">
        <f>D47-D51</f>
        <v>#REF!</v>
      </c>
      <c r="E53" s="24"/>
    </row>
    <row r="54" spans="2:5" ht="14.5">
      <c r="B54" s="1"/>
      <c r="C54" s="2"/>
      <c r="D54" s="24"/>
      <c r="E54" s="24"/>
    </row>
    <row r="55" spans="2:5" ht="14.5">
      <c r="B55" s="4"/>
      <c r="C55" s="2"/>
      <c r="D55" s="28">
        <v>0</v>
      </c>
      <c r="E55" s="29"/>
    </row>
    <row r="56" spans="2:5" ht="14.5">
      <c r="B56" s="1" t="s">
        <v>162</v>
      </c>
      <c r="C56" s="2"/>
      <c r="D56" s="24" t="e">
        <f>D53+D55</f>
        <v>#REF!</v>
      </c>
      <c r="E56" s="24"/>
    </row>
    <row r="57" spans="2:5" ht="14.5">
      <c r="B57" s="1"/>
      <c r="C57" s="2"/>
      <c r="D57" s="24"/>
      <c r="E57" s="24"/>
    </row>
    <row r="58" spans="2:5" ht="14.5">
      <c r="B58" s="1"/>
      <c r="C58" s="2"/>
      <c r="D58" s="20"/>
      <c r="E58" s="25"/>
    </row>
    <row r="59" spans="2:5" ht="14.5">
      <c r="B59" s="4" t="s">
        <v>163</v>
      </c>
      <c r="C59" s="2"/>
      <c r="D59" s="20"/>
      <c r="E59" s="21"/>
    </row>
    <row r="60" spans="2:5" ht="15" thickBot="1">
      <c r="B60" s="1" t="s">
        <v>164</v>
      </c>
      <c r="C60" s="2"/>
      <c r="D60" s="30" t="e">
        <f>SUM(D56:D59)</f>
        <v>#REF!</v>
      </c>
      <c r="E60" s="24"/>
    </row>
    <row r="61" spans="2:5" ht="15" thickTop="1">
      <c r="B61" s="4"/>
      <c r="C61" s="2"/>
      <c r="D61" s="25"/>
      <c r="E61" s="25"/>
    </row>
    <row r="62" spans="2:5" ht="14.5">
      <c r="B62" s="1" t="s">
        <v>165</v>
      </c>
      <c r="C62" s="2"/>
      <c r="D62" s="31" t="e">
        <f>D60/1000000</f>
        <v>#REF!</v>
      </c>
      <c r="E62" s="32"/>
    </row>
    <row r="63" spans="2:5" ht="14.5">
      <c r="B63" s="4"/>
      <c r="C63" s="2"/>
      <c r="D63" s="25"/>
      <c r="E63" s="25"/>
    </row>
    <row r="64" spans="2:5" ht="14.5">
      <c r="B64" s="33"/>
      <c r="C64" s="2"/>
      <c r="D64" s="25"/>
      <c r="E64" s="25"/>
    </row>
    <row r="71" spans="2:4" ht="14.5">
      <c r="B71" s="1" t="s">
        <v>155</v>
      </c>
      <c r="C71" s="35"/>
    </row>
    <row r="72" spans="2:4" ht="14.5">
      <c r="B72" s="1" t="s">
        <v>183</v>
      </c>
      <c r="C72" s="35"/>
    </row>
    <row r="73" spans="2:4" ht="14.5">
      <c r="B73" s="1"/>
      <c r="C73" s="35"/>
    </row>
    <row r="74" spans="2:4" ht="14.5">
      <c r="B74" s="4"/>
      <c r="D74" s="17" t="s">
        <v>137</v>
      </c>
    </row>
    <row r="75" spans="2:4" ht="14.5">
      <c r="B75" s="4"/>
      <c r="D75" s="36" t="s">
        <v>138</v>
      </c>
    </row>
    <row r="76" spans="2:4" ht="14.5">
      <c r="B76" s="1" t="s">
        <v>166</v>
      </c>
      <c r="D76" s="32"/>
    </row>
    <row r="77" spans="2:4" ht="14.5">
      <c r="B77" s="4" t="s">
        <v>167</v>
      </c>
      <c r="D77" s="32" t="e">
        <f>D60</f>
        <v>#REF!</v>
      </c>
    </row>
    <row r="78" spans="2:4" ht="14.5">
      <c r="B78" s="33" t="s">
        <v>168</v>
      </c>
      <c r="D78" s="29"/>
    </row>
    <row r="79" spans="2:4" ht="14.5">
      <c r="B79" s="33"/>
      <c r="D79" s="29"/>
    </row>
    <row r="80" spans="2:4" ht="14.5">
      <c r="B80" s="4"/>
      <c r="D80" s="37" t="e">
        <f>SUM(D77:D79)</f>
        <v>#REF!</v>
      </c>
    </row>
    <row r="81" spans="2:4" ht="14.5">
      <c r="B81" s="1" t="s">
        <v>169</v>
      </c>
      <c r="D81" s="24"/>
    </row>
    <row r="82" spans="2:4" ht="14.5">
      <c r="B82" s="4" t="s">
        <v>170</v>
      </c>
      <c r="D82" s="25"/>
    </row>
    <row r="83" spans="2:4" ht="14.5">
      <c r="B83" s="33" t="s">
        <v>171</v>
      </c>
      <c r="D83" s="25"/>
    </row>
    <row r="84" spans="2:4" ht="14.5">
      <c r="B84" s="33" t="s">
        <v>172</v>
      </c>
      <c r="D84" s="29"/>
    </row>
    <row r="85" spans="2:4" ht="14.5">
      <c r="B85" s="1"/>
      <c r="D85" s="38">
        <f>SUM(D82:D84)</f>
        <v>0</v>
      </c>
    </row>
    <row r="86" spans="2:4" ht="14.5">
      <c r="B86" s="4" t="s">
        <v>173</v>
      </c>
      <c r="D86" s="29"/>
    </row>
    <row r="87" spans="2:4" ht="14.5">
      <c r="B87" s="1" t="s">
        <v>174</v>
      </c>
      <c r="D87" s="37" t="e">
        <f>D80+D85+D86</f>
        <v>#REF!</v>
      </c>
    </row>
    <row r="88" spans="2:4" ht="14.5">
      <c r="B88" s="1"/>
      <c r="D88" s="29"/>
    </row>
    <row r="89" spans="2:4" ht="14.5">
      <c r="B89" s="1" t="s">
        <v>175</v>
      </c>
      <c r="D89" s="29"/>
    </row>
    <row r="90" spans="2:4" ht="14.5">
      <c r="B90" s="4" t="s">
        <v>176</v>
      </c>
      <c r="D90" s="29">
        <f>-D8</f>
        <v>0</v>
      </c>
    </row>
    <row r="91" spans="2:4" ht="14.5">
      <c r="B91" s="4"/>
      <c r="D91" s="29"/>
    </row>
    <row r="92" spans="2:4" ht="14.5">
      <c r="B92" s="1" t="s">
        <v>177</v>
      </c>
      <c r="D92" s="37">
        <f>SUM(D90:D90)</f>
        <v>0</v>
      </c>
    </row>
    <row r="93" spans="2:4" ht="14.5">
      <c r="B93" s="4"/>
      <c r="D93" s="29"/>
    </row>
    <row r="94" spans="2:4" ht="14.5">
      <c r="B94" s="4"/>
      <c r="D94" s="29"/>
    </row>
    <row r="95" spans="2:4" ht="14.5">
      <c r="B95" s="1" t="s">
        <v>178</v>
      </c>
      <c r="D95" s="29"/>
    </row>
    <row r="96" spans="2:4" ht="14.5">
      <c r="B96" s="4" t="s">
        <v>179</v>
      </c>
      <c r="D96" s="29" t="e">
        <f>D21</f>
        <v>#REF!</v>
      </c>
    </row>
    <row r="97" spans="2:4" ht="14.5">
      <c r="B97" s="4"/>
      <c r="D97" s="29"/>
    </row>
    <row r="98" spans="2:4" ht="14.5">
      <c r="B98" s="1" t="s">
        <v>177</v>
      </c>
      <c r="D98" s="29"/>
    </row>
    <row r="99" spans="2:4" ht="14.5">
      <c r="B99" s="4"/>
      <c r="D99" s="32"/>
    </row>
    <row r="100" spans="2:4" ht="14.5">
      <c r="B100" s="4" t="s">
        <v>180</v>
      </c>
      <c r="D100" s="32" t="e">
        <f>D87+D92+D96</f>
        <v>#REF!</v>
      </c>
    </row>
    <row r="101" spans="2:4" ht="14.5">
      <c r="B101" s="4" t="s">
        <v>182</v>
      </c>
      <c r="D101" s="32">
        <v>0</v>
      </c>
    </row>
    <row r="102" spans="2:4" ht="15" thickBot="1">
      <c r="B102" s="1" t="s">
        <v>181</v>
      </c>
      <c r="D102" s="30" t="e">
        <f>SUM(D100:D101)</f>
        <v>#REF!</v>
      </c>
    </row>
    <row r="103" spans="2:4" ht="15" thickTop="1">
      <c r="B103" s="4"/>
      <c r="C103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Bank Statement</vt:lpstr>
      <vt:lpstr>Trial Balance</vt:lpstr>
      <vt:lpstr>FS</vt:lpstr>
      <vt:lpstr>'Bank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Lukman Kazeem</dc:creator>
  <cp:lastModifiedBy>Taiwo A. Olukoya</cp:lastModifiedBy>
  <cp:lastPrinted>2024-09-21T09:29:41Z</cp:lastPrinted>
  <dcterms:created xsi:type="dcterms:W3CDTF">2024-09-17T10:19:45Z</dcterms:created>
  <dcterms:modified xsi:type="dcterms:W3CDTF">2025-01-17T12:51:54Z</dcterms:modified>
</cp:coreProperties>
</file>