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activeX/activeX4.xml" ContentType="application/vnd.ms-office.activeX+xml"/>
  <Override PartName="/xl/activeX/activeX4.bin" ContentType="application/vnd.ms-office.activeX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drawings/drawing7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drawings/drawing8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517\Desktop\JANUARY 16, 2025 WEBINAR PAPERS\"/>
    </mc:Choice>
  </mc:AlternateContent>
  <xr:revisionPtr revIDLastSave="0" documentId="8_{DAA58D27-960B-4A99-BDFA-1AEFC9CD6DE5}" xr6:coauthVersionLast="47" xr6:coauthVersionMax="47" xr10:uidLastSave="{00000000-0000-0000-0000-000000000000}"/>
  <bookViews>
    <workbookView xWindow="-110" yWindow="-110" windowWidth="19420" windowHeight="10300" tabRatio="856" xr2:uid="{D588DD33-CF69-4F15-B40A-133EF3D4A5EA}"/>
  </bookViews>
  <sheets>
    <sheet name="% of Departmental Profit" sheetId="3" r:id="rId1"/>
    <sheet name="Income Composition Percentage" sheetId="4" r:id="rId2"/>
    <sheet name="% of Revenue By Category" sheetId="5" r:id="rId3"/>
    <sheet name="% of Revenue for Other Income" sheetId="6" r:id="rId4"/>
    <sheet name="Number of Students" sheetId="1" r:id="rId5"/>
    <sheet name="Current Asset Turnover" sheetId="7" r:id="rId6"/>
    <sheet name="Fixed Asset Utilization" sheetId="8" r:id="rId7"/>
    <sheet name="Revenue-to-Debtors Ratio" sheetId="9" r:id="rId8"/>
  </sheets>
  <definedNames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'% of Departmental Profit'!$A:$F,'% of Departmental Profit'!$1:$2</definedName>
    <definedName name="_xlnm.Print_Titles" localSheetId="2">'% of Revenue By Category'!$A:$C,'% of Revenue By Category'!$1:$2</definedName>
    <definedName name="_xlnm.Print_Titles" localSheetId="3">'% of Revenue for Other Income'!$A:$D,'% of Revenue for Other Income'!$1:$2</definedName>
    <definedName name="_xlnm.Print_Titles" localSheetId="5">'Current Asset Turnover'!$A:$C,'Current Asset Turnover'!$1:$1</definedName>
    <definedName name="_xlnm.Print_Titles" localSheetId="6">'Fixed Asset Utilization'!$A:$C,'Fixed Asset Utilization'!$1:$1</definedName>
    <definedName name="_xlnm.Print_Titles" localSheetId="1">'Income Composition Percentage'!$A:$F,'Income Composition Percentage'!$1:$2</definedName>
    <definedName name="_xlnm.Print_Titles" localSheetId="4">'Number of Students'!$1:$1</definedName>
    <definedName name="_xlnm.Print_Titles" localSheetId="7">'Revenue-to-Debtors Ratio'!$A:$D,'Revenue-to-Debtors Ratio'!$1:$2</definedName>
    <definedName name="QB_COLUMN_12100" localSheetId="0" hidden="1">'% of Departmental Profit'!$K$1</definedName>
    <definedName name="QB_COLUMN_122250" localSheetId="3" hidden="1">'% of Revenue for Other Income'!$O$2</definedName>
    <definedName name="QB_COLUMN_123240" localSheetId="3" hidden="1">'% of Revenue for Other Income'!$M$2</definedName>
    <definedName name="QB_COLUMN_124230" localSheetId="2" hidden="1">'% of Revenue By Category'!$J$2</definedName>
    <definedName name="QB_COLUMN_124230" localSheetId="3" hidden="1">'% of Revenue for Other Income'!$K$2</definedName>
    <definedName name="QB_COLUMN_125260" localSheetId="3" hidden="1">'% of Revenue for Other Income'!$Q$2</definedName>
    <definedName name="QB_COLUMN_22100" localSheetId="0" hidden="1">'% of Departmental Profit'!$I$1</definedName>
    <definedName name="QB_COLUMN_29" localSheetId="5" hidden="1">'Current Asset Turnover'!$D$1</definedName>
    <definedName name="QB_COLUMN_29" localSheetId="6" hidden="1">'Fixed Asset Utilization'!$D$1</definedName>
    <definedName name="QB_COLUMN_290" localSheetId="2" hidden="1">'% of Revenue By Category'!$D$1</definedName>
    <definedName name="QB_COLUMN_290" localSheetId="3" hidden="1">'% of Revenue for Other Income'!$E$1</definedName>
    <definedName name="QB_COLUMN_32100" localSheetId="0" hidden="1">'% of Departmental Profit'!$O$1</definedName>
    <definedName name="QB_COLUMN_42100" localSheetId="0" hidden="1">'% of Departmental Profit'!$M$1</definedName>
    <definedName name="QB_COLUMN_423010" localSheetId="0" hidden="1">'% of Departmental Profit'!$Q$1</definedName>
    <definedName name="QB_COLUMN_52100" localSheetId="0" hidden="1">'% of Departmental Profit'!$G$1</definedName>
    <definedName name="QB_COLUMN_59200" localSheetId="1" hidden="1">'Income Composition Percentage'!$G$2</definedName>
    <definedName name="QB_COLUMN_59200" localSheetId="7" hidden="1">'Revenue-to-Debtors Ratio'!$E$2</definedName>
    <definedName name="QB_COLUMN_59201" localSheetId="0" hidden="1">'% of Departmental Profit'!$O$2</definedName>
    <definedName name="QB_COLUMN_59202" localSheetId="0" hidden="1">'% of Departmental Profit'!$K$2</definedName>
    <definedName name="QB_COLUMN_59203" localSheetId="0" hidden="1">'% of Departmental Profit'!$W$2</definedName>
    <definedName name="QB_COLUMN_59204" localSheetId="0" hidden="1">'% of Departmental Profit'!$S$2</definedName>
    <definedName name="QB_COLUMN_59205" localSheetId="0" hidden="1">'% of Departmental Profit'!$G$2</definedName>
    <definedName name="QB_COLUMN_59210" localSheetId="2" hidden="1">'% of Revenue By Category'!$F$2</definedName>
    <definedName name="QB_COLUMN_59210" localSheetId="3" hidden="1">'% of Revenue for Other Income'!$G$2</definedName>
    <definedName name="QB_COLUMN_59300" localSheetId="0" hidden="1">'% of Departmental Profit'!$AA$2</definedName>
    <definedName name="QB_COLUMN_64470" localSheetId="3" hidden="1">'% of Revenue for Other Income'!$S$2</definedName>
    <definedName name="QB_COLUMN_64910" localSheetId="0" hidden="1">'% of Departmental Profit'!$AC$2</definedName>
    <definedName name="QB_COLUMN_64910" localSheetId="1" hidden="1">'Income Composition Percentage'!$I$2</definedName>
    <definedName name="QB_COLUMN_64910" localSheetId="7" hidden="1">'Revenue-to-Debtors Ratio'!$G$2</definedName>
    <definedName name="QB_COLUMN_64911" localSheetId="0" hidden="1">'% of Departmental Profit'!$Q$2</definedName>
    <definedName name="QB_COLUMN_64912" localSheetId="0" hidden="1">'% of Departmental Profit'!$M$2</definedName>
    <definedName name="QB_COLUMN_64913" localSheetId="0" hidden="1">'% of Departmental Profit'!$Y$2</definedName>
    <definedName name="QB_COLUMN_64914" localSheetId="0" hidden="1">'% of Departmental Profit'!$U$2</definedName>
    <definedName name="QB_COLUMN_64915" localSheetId="0" hidden="1">'% of Departmental Profit'!$I$2</definedName>
    <definedName name="QB_COLUMN_64920" localSheetId="2" hidden="1">'% of Revenue By Category'!$H$2</definedName>
    <definedName name="QB_COLUMN_64920" localSheetId="3" hidden="1">'% of Revenue for Other Income'!$I$2</definedName>
    <definedName name="QB_COLUMN_88200" localSheetId="2" hidden="1">'% of Revenue By Category'!$D$2</definedName>
    <definedName name="QB_COLUMN_88200" localSheetId="3" hidden="1">'% of Revenue for Other Income'!$E$2</definedName>
    <definedName name="QB_DATA_0" localSheetId="0" hidden="1">'% of Departmental Profit'!$6:$6,'% of Departmental Profit'!$7:$7,'% of Departmental Profit'!$8:$8,'% of Departmental Profit'!$9:$9,'% of Departmental Profit'!$10:$10,'% of Departmental Profit'!$11:$11,'% of Departmental Profit'!$12:$12,'% of Departmental Profit'!$13:$13,'% of Departmental Profit'!$16:$16,'% of Departmental Profit'!$17:$17,'% of Departmental Profit'!$18:$18,'% of Departmental Profit'!$19:$19,'% of Departmental Profit'!$20:$20,'% of Departmental Profit'!$21:$21,'% of Departmental Profit'!$22:$22,'% of Departmental Profit'!$23:$23</definedName>
    <definedName name="QB_DATA_0" localSheetId="2" hidden="1">'% of Revenue By Category'!$4:$4,'% of Revenue By Category'!$5:$5,'% of Revenue By Category'!$6:$6,'% of Revenue By Category'!$8:$8,'% of Revenue By Category'!$9:$9,'% of Revenue By Category'!$10:$10,'% of Revenue By Category'!$11:$11</definedName>
    <definedName name="QB_DATA_0" localSheetId="3" hidden="1">'% of Revenue for Other Income'!$5:$5,'% of Revenue for Other Income'!$6:$6,'% of Revenue for Other Income'!$7:$7,'% of Revenue for Other Income'!$9:$9,'% of Revenue for Other Income'!$10:$10,'% of Revenue for Other Income'!$11:$11,'% of Revenue for Other Income'!$12:$12</definedName>
    <definedName name="QB_DATA_0" localSheetId="5" hidden="1">'Current Asset Turnover'!$3:$3,'Current Asset Turnover'!$7:$7</definedName>
    <definedName name="QB_DATA_0" localSheetId="6" hidden="1">'Fixed Asset Utilization'!$4:$4,'Fixed Asset Utilization'!$9:$9</definedName>
    <definedName name="QB_DATA_0" localSheetId="1" hidden="1">'Income Composition Percentage'!$6:$6,'Income Composition Percentage'!$7:$7,'Income Composition Percentage'!$8:$8,'Income Composition Percentage'!$9:$9,'Income Composition Percentage'!$10:$10,'Income Composition Percentage'!$11:$11,'Income Composition Percentage'!$14:$14,'Income Composition Percentage'!$15:$15</definedName>
    <definedName name="QB_DATA_0" localSheetId="7" hidden="1">'Revenue-to-Debtors Ratio'!$6:$6,'Revenue-to-Debtors Ratio'!$12:$12</definedName>
    <definedName name="QB_FORMULA_0" localSheetId="0" hidden="1">'% of Departmental Profit'!$AA$6,'% of Departmental Profit'!$AA$7,'% of Departmental Profit'!$AA$8,'% of Departmental Profit'!$AA$9,'% of Departmental Profit'!$AA$10,'% of Departmental Profit'!$AA$11,'% of Departmental Profit'!$AA$12,'% of Departmental Profit'!$AC$12,'% of Departmental Profit'!$AA$13,'% of Departmental Profit'!$AC$13,'% of Departmental Profit'!$AA$16,'% of Departmental Profit'!$AA$17,'% of Departmental Profit'!$AA$18,'% of Departmental Profit'!$AA$19,'% of Departmental Profit'!$AC$19,'% of Departmental Profit'!$AA$20</definedName>
    <definedName name="QB_FORMULA_0" localSheetId="2" hidden="1">'% of Revenue By Category'!$H$4,'% of Revenue By Category'!$H$5,'% of Revenue By Category'!$D$6,'% of Revenue By Category'!$F$6,'% of Revenue By Category'!$H$6,'% of Revenue By Category'!$H$8,'% of Revenue By Category'!$H$9,'% of Revenue By Category'!$D$10,'% of Revenue By Category'!$F$10,'% of Revenue By Category'!$H$10,'% of Revenue By Category'!$D$11,'% of Revenue By Category'!$F$11,'% of Revenue By Category'!$H$11</definedName>
    <definedName name="QB_FORMULA_0" localSheetId="3" hidden="1">'% of Revenue for Other Income'!$I$5,'% of Revenue for Other Income'!$S$5,'% of Revenue for Other Income'!$I$6,'% of Revenue for Other Income'!$S$6,'% of Revenue for Other Income'!$E$7,'% of Revenue for Other Income'!$G$7,'% of Revenue for Other Income'!$I$7,'% of Revenue for Other Income'!$M$7,'% of Revenue for Other Income'!$Q$7,'% of Revenue for Other Income'!$S$7,'% of Revenue for Other Income'!$I$9,'% of Revenue for Other Income'!$E$10,'% of Revenue for Other Income'!$G$10,'% of Revenue for Other Income'!$I$10,'% of Revenue for Other Income'!$E$11,'% of Revenue for Other Income'!$G$11</definedName>
    <definedName name="QB_FORMULA_0" localSheetId="5" hidden="1">'Current Asset Turnover'!$D$4,'Current Asset Turnover'!$D$8,'Current Asset Turnover'!$D$9</definedName>
    <definedName name="QB_FORMULA_0" localSheetId="6" hidden="1">'Fixed Asset Utilization'!$D$5,'Fixed Asset Utilization'!$D$6,'Fixed Asset Utilization'!$D$10,'Fixed Asset Utilization'!$D$11</definedName>
    <definedName name="QB_FORMULA_0" localSheetId="1" hidden="1">'Income Composition Percentage'!$I$6,'Income Composition Percentage'!$I$7,'Income Composition Percentage'!$I$8,'Income Composition Percentage'!$I$9,'Income Composition Percentage'!$I$10,'Income Composition Percentage'!$I$11,'Income Composition Percentage'!$G$12,'Income Composition Percentage'!$I$12,'Income Composition Percentage'!$I$14,'Income Composition Percentage'!$I$15,'Income Composition Percentage'!$G$16,'Income Composition Percentage'!$I$16,'Income Composition Percentage'!$G$17,'Income Composition Percentage'!$I$17,'Income Composition Percentage'!$G$18,'Income Composition Percentage'!$I$18</definedName>
    <definedName name="QB_FORMULA_0" localSheetId="7" hidden="1">'Revenue-to-Debtors Ratio'!$G$6,'Revenue-to-Debtors Ratio'!$E$7,'Revenue-to-Debtors Ratio'!$G$7,'Revenue-to-Debtors Ratio'!$E$8,'Revenue-to-Debtors Ratio'!$G$8,'Revenue-to-Debtors Ratio'!$E$9,'Revenue-to-Debtors Ratio'!$G$9,'Revenue-to-Debtors Ratio'!$G$12,'Revenue-to-Debtors Ratio'!$E$13,'Revenue-to-Debtors Ratio'!$G$13,'Revenue-to-Debtors Ratio'!$E$14,'Revenue-to-Debtors Ratio'!$G$14</definedName>
    <definedName name="QB_FORMULA_1" localSheetId="0" hidden="1">'% of Departmental Profit'!$AC$20,'% of Departmental Profit'!$AA$21,'% of Departmental Profit'!$AC$21,'% of Departmental Profit'!$AA$22,'% of Departmental Profit'!$AC$22,'% of Departmental Profit'!$AA$23,'% of Departmental Profit'!$AC$23</definedName>
    <definedName name="QB_FORMULA_1" localSheetId="3" hidden="1">'% of Revenue for Other Income'!$I$11,'% of Revenue for Other Income'!$M$11,'% of Revenue for Other Income'!$Q$11,'% of Revenue for Other Income'!$S$11,'% of Revenue for Other Income'!$E$12,'% of Revenue for Other Income'!$G$12,'% of Revenue for Other Income'!$I$12</definedName>
    <definedName name="QB_FORMULA_1" localSheetId="1" hidden="1">'Income Composition Percentage'!$G$19,'Income Composition Percentage'!$I$19,'Income Composition Percentage'!$G$20,'Income Composition Percentage'!$I$20</definedName>
    <definedName name="QB_ROW_1" localSheetId="5" hidden="1">'Current Asset Turnover'!$A$2</definedName>
    <definedName name="QB_ROW_1" localSheetId="6" hidden="1">'Fixed Asset Utilization'!$A$2</definedName>
    <definedName name="QB_ROW_1" localSheetId="7" hidden="1">'Revenue-to-Debtors Ratio'!$A$3</definedName>
    <definedName name="QB_ROW_100250" localSheetId="0" hidden="1">'% of Departmental Profit'!$F$10</definedName>
    <definedName name="QB_ROW_100250" localSheetId="1" hidden="1">'Income Composition Percentage'!$F$10</definedName>
    <definedName name="QB_ROW_1011" localSheetId="7" hidden="1">'Revenue-to-Debtors Ratio'!$B$4</definedName>
    <definedName name="QB_ROW_101250" localSheetId="0" hidden="1">'% of Departmental Profit'!$F$11</definedName>
    <definedName name="QB_ROW_101250" localSheetId="1" hidden="1">'Income Composition Percentage'!$F$11</definedName>
    <definedName name="QB_ROW_105250" localSheetId="0" hidden="1">'% of Departmental Profit'!$F$17</definedName>
    <definedName name="QB_ROW_110250" localSheetId="0" hidden="1">'% of Departmental Profit'!$F$18</definedName>
    <definedName name="QB_ROW_117040" localSheetId="1" hidden="1">'Income Composition Percentage'!$E$13</definedName>
    <definedName name="QB_ROW_117340" localSheetId="1" hidden="1">'Income Composition Percentage'!$E$16</definedName>
    <definedName name="QB_ROW_118250" localSheetId="1" hidden="1">'Income Composition Percentage'!$F$14</definedName>
    <definedName name="QB_ROW_1311" localSheetId="5" hidden="1">'Current Asset Turnover'!$B$3</definedName>
    <definedName name="QB_ROW_1311" localSheetId="7" hidden="1">'Revenue-to-Debtors Ratio'!$B$8</definedName>
    <definedName name="QB_ROW_14011" localSheetId="5" hidden="1">'Current Asset Turnover'!$B$6</definedName>
    <definedName name="QB_ROW_14011" localSheetId="6" hidden="1">'Fixed Asset Utilization'!$B$8</definedName>
    <definedName name="QB_ROW_14011" localSheetId="7" hidden="1">'Revenue-to-Debtors Ratio'!$B$11</definedName>
    <definedName name="QB_ROW_14311" localSheetId="5" hidden="1">'Current Asset Turnover'!$B$8</definedName>
    <definedName name="QB_ROW_14311" localSheetId="6" hidden="1">'Fixed Asset Utilization'!$B$10</definedName>
    <definedName name="QB_ROW_14311" localSheetId="7" hidden="1">'Revenue-to-Debtors Ratio'!$B$13</definedName>
    <definedName name="QB_ROW_16230" localSheetId="3" hidden="1">'% of Revenue for Other Income'!$D$9</definedName>
    <definedName name="QB_ROW_17221" localSheetId="5" hidden="1">'Current Asset Turnover'!$C$7</definedName>
    <definedName name="QB_ROW_17221" localSheetId="6" hidden="1">'Fixed Asset Utilization'!$C$9</definedName>
    <definedName name="QB_ROW_17221" localSheetId="7" hidden="1">'Revenue-to-Debtors Ratio'!$C$12</definedName>
    <definedName name="QB_ROW_17230" localSheetId="3" hidden="1">'% of Revenue for Other Income'!$D$6</definedName>
    <definedName name="QB_ROW_18230" localSheetId="3" hidden="1">'% of Revenue for Other Income'!$D$5</definedName>
    <definedName name="QB_ROW_18301" localSheetId="0" hidden="1">'% of Departmental Profit'!$A$23</definedName>
    <definedName name="QB_ROW_18301" localSheetId="1" hidden="1">'Income Composition Percentage'!$A$20</definedName>
    <definedName name="QB_ROW_19011" localSheetId="0" hidden="1">'% of Departmental Profit'!$B$3</definedName>
    <definedName name="QB_ROW_19011" localSheetId="1" hidden="1">'Income Composition Percentage'!$B$3</definedName>
    <definedName name="QB_ROW_19311" localSheetId="0" hidden="1">'% of Departmental Profit'!$B$22</definedName>
    <definedName name="QB_ROW_19311" localSheetId="1" hidden="1">'Income Composition Percentage'!$B$19</definedName>
    <definedName name="QB_ROW_20031" localSheetId="0" hidden="1">'% of Departmental Profit'!$D$4</definedName>
    <definedName name="QB_ROW_20031" localSheetId="1" hidden="1">'Income Composition Percentage'!$D$4</definedName>
    <definedName name="QB_ROW_2010" localSheetId="2" hidden="1">'% of Revenue By Category'!$B$3</definedName>
    <definedName name="QB_ROW_20331" localSheetId="0" hidden="1">'% of Departmental Profit'!$D$13</definedName>
    <definedName name="QB_ROW_20331" localSheetId="1" hidden="1">'Income Composition Percentage'!$D$17</definedName>
    <definedName name="QB_ROW_2310" localSheetId="2" hidden="1">'% of Revenue By Category'!$B$6</definedName>
    <definedName name="QB_ROW_301" localSheetId="5" hidden="1">'Current Asset Turnover'!$A$4</definedName>
    <definedName name="QB_ROW_301" localSheetId="6" hidden="1">'Fixed Asset Utilization'!$A$6</definedName>
    <definedName name="QB_ROW_301" localSheetId="7" hidden="1">'Revenue-to-Debtors Ratio'!$A$9</definedName>
    <definedName name="QB_ROW_3021" localSheetId="7" hidden="1">'Revenue-to-Debtors Ratio'!$C$5</definedName>
    <definedName name="QB_ROW_3320" localSheetId="2" hidden="1">'% of Revenue By Category'!$C$4</definedName>
    <definedName name="QB_ROW_3321" localSheetId="7" hidden="1">'Revenue-to-Debtors Ratio'!$C$7</definedName>
    <definedName name="QB_ROW_37330" localSheetId="7" hidden="1">'Revenue-to-Debtors Ratio'!$D$6</definedName>
    <definedName name="QB_ROW_4010" localSheetId="2" hidden="1">'% of Revenue By Category'!$B$7</definedName>
    <definedName name="QB_ROW_40320" localSheetId="6" hidden="1">'Fixed Asset Utilization'!$C$4</definedName>
    <definedName name="QB_ROW_4310" localSheetId="2" hidden="1">'% of Revenue By Category'!$B$10</definedName>
    <definedName name="QB_ROW_48021" localSheetId="3" hidden="1">'% of Revenue for Other Income'!$C$4</definedName>
    <definedName name="QB_ROW_48040" localSheetId="0" hidden="1">'% of Departmental Profit'!$E$15</definedName>
    <definedName name="QB_ROW_48321" localSheetId="3" hidden="1">'% of Revenue for Other Income'!$C$7</definedName>
    <definedName name="QB_ROW_48340" localSheetId="0" hidden="1">'% of Departmental Profit'!$E$19</definedName>
    <definedName name="QB_ROW_49021" localSheetId="3" hidden="1">'% of Revenue for Other Income'!$C$8</definedName>
    <definedName name="QB_ROW_49250" localSheetId="0" hidden="1">'% of Departmental Profit'!$F$16</definedName>
    <definedName name="QB_ROW_49321" localSheetId="3" hidden="1">'% of Revenue for Other Income'!$C$10</definedName>
    <definedName name="QB_ROW_5010" localSheetId="3" hidden="1">'% of Revenue for Other Income'!$B$3</definedName>
    <definedName name="QB_ROW_5011" localSheetId="6" hidden="1">'Fixed Asset Utilization'!$B$3</definedName>
    <definedName name="QB_ROW_5310" localSheetId="3" hidden="1">'% of Revenue for Other Income'!$B$11</definedName>
    <definedName name="QB_ROW_5311" localSheetId="6" hidden="1">'Fixed Asset Utilization'!$B$5</definedName>
    <definedName name="QB_ROW_624301" localSheetId="2" hidden="1">'% of Revenue By Category'!$A$11</definedName>
    <definedName name="QB_ROW_624301" localSheetId="3" hidden="1">'% of Revenue for Other Income'!$A$12</definedName>
    <definedName name="QB_ROW_6320" localSheetId="2" hidden="1">'% of Revenue By Category'!$C$5</definedName>
    <definedName name="QB_ROW_7001" localSheetId="5" hidden="1">'Current Asset Turnover'!$A$5</definedName>
    <definedName name="QB_ROW_7001" localSheetId="6" hidden="1">'Fixed Asset Utilization'!$A$7</definedName>
    <definedName name="QB_ROW_7001" localSheetId="7" hidden="1">'Revenue-to-Debtors Ratio'!$A$10</definedName>
    <definedName name="QB_ROW_7040" localSheetId="0" hidden="1">'% of Departmental Profit'!$E$5</definedName>
    <definedName name="QB_ROW_7040" localSheetId="1" hidden="1">'Income Composition Percentage'!$E$5</definedName>
    <definedName name="QB_ROW_7301" localSheetId="5" hidden="1">'Current Asset Turnover'!$A$9</definedName>
    <definedName name="QB_ROW_7301" localSheetId="6" hidden="1">'Fixed Asset Utilization'!$A$11</definedName>
    <definedName name="QB_ROW_7301" localSheetId="7" hidden="1">'Revenue-to-Debtors Ratio'!$A$14</definedName>
    <definedName name="QB_ROW_7320" localSheetId="2" hidden="1">'% of Revenue By Category'!$C$9</definedName>
    <definedName name="QB_ROW_7340" localSheetId="0" hidden="1">'% of Departmental Profit'!$E$12</definedName>
    <definedName name="QB_ROW_7340" localSheetId="1" hidden="1">'Income Composition Percentage'!$E$12</definedName>
    <definedName name="QB_ROW_8320" localSheetId="2" hidden="1">'% of Revenue By Category'!$C$8</definedName>
    <definedName name="QB_ROW_86321" localSheetId="0" hidden="1">'% of Departmental Profit'!$C$21</definedName>
    <definedName name="QB_ROW_86321" localSheetId="1" hidden="1">'Income Composition Percentage'!$C$18</definedName>
    <definedName name="QB_ROW_87031" localSheetId="0" hidden="1">'% of Departmental Profit'!$D$14</definedName>
    <definedName name="QB_ROW_87331" localSheetId="0" hidden="1">'% of Departmental Profit'!$D$20</definedName>
    <definedName name="QB_ROW_95250" localSheetId="0" hidden="1">'% of Departmental Profit'!$F$6</definedName>
    <definedName name="QB_ROW_95250" localSheetId="1" hidden="1">'Income Composition Percentage'!$F$6</definedName>
    <definedName name="QB_ROW_96250" localSheetId="0" hidden="1">'% of Departmental Profit'!$F$7</definedName>
    <definedName name="QB_ROW_96250" localSheetId="1" hidden="1">'Income Composition Percentage'!$F$7</definedName>
    <definedName name="QB_ROW_97250" localSheetId="0" hidden="1">'% of Departmental Profit'!$F$8</definedName>
    <definedName name="QB_ROW_97250" localSheetId="1" hidden="1">'Income Composition Percentage'!$F$8</definedName>
    <definedName name="QB_ROW_98250" localSheetId="0" hidden="1">'% of Departmental Profit'!$F$9</definedName>
    <definedName name="QB_ROW_98250" localSheetId="1" hidden="1">'Income Composition Percentage'!$F$9</definedName>
    <definedName name="QB_ROW_99250" localSheetId="1" hidden="1">'Income Composition Percentage'!$F$15</definedName>
    <definedName name="QBCANSUPPORTUPDATE" localSheetId="0">TRUE</definedName>
    <definedName name="QBCANSUPPORTUPDATE" localSheetId="2">TRUE</definedName>
    <definedName name="QBCANSUPPORTUPDATE" localSheetId="3">TRUE</definedName>
    <definedName name="QBCANSUPPORTUPDATE" localSheetId="5">TRUE</definedName>
    <definedName name="QBCANSUPPORTUPDATE" localSheetId="6">TRUE</definedName>
    <definedName name="QBCANSUPPORTUPDATE" localSheetId="1">TRUE</definedName>
    <definedName name="QBCANSUPPORTUPDATE" localSheetId="4">FALSE</definedName>
    <definedName name="QBCANSUPPORTUPDATE" localSheetId="7">TRUE</definedName>
    <definedName name="QBCOMPANYFILENAME" localSheetId="0">"C:\Users\Public\Documents\Intuit\QuickBooks\Company Files\COUNTDOWN University.QBW"</definedName>
    <definedName name="QBCOMPANYFILENAME" localSheetId="2">"C:\Users\Public\Documents\Intuit\QuickBooks\Company Files\COUNTDOWN University.QBW"</definedName>
    <definedName name="QBCOMPANYFILENAME" localSheetId="3">"C:\Users\Public\Documents\Intuit\QuickBooks\Company Files\COUNTDOWN University.QBW"</definedName>
    <definedName name="QBCOMPANYFILENAME" localSheetId="5">"C:\Users\Public\Documents\Intuit\QuickBooks\Company Files\COUNTDOWN University.QBW"</definedName>
    <definedName name="QBCOMPANYFILENAME" localSheetId="6">"C:\Users\Public\Documents\Intuit\QuickBooks\Company Files\COUNTDOWN University.QBW"</definedName>
    <definedName name="QBCOMPANYFILENAME" localSheetId="1">"C:\Users\Public\Documents\Intuit\QuickBooks\Company Files\COUNTDOWN University.QBW"</definedName>
    <definedName name="QBCOMPANYFILENAME" localSheetId="4">"C:\Users\Public\Documents\Intuit\QuickBooks\Company Files\COUNTDOWN University.QBW"</definedName>
    <definedName name="QBCOMPANYFILENAME" localSheetId="7">"C:\Users\Public\Documents\Intuit\QuickBooks\Company Files\COUNTDOWN University.QBW"</definedName>
    <definedName name="QBENDDATE" localSheetId="0">20241231</definedName>
    <definedName name="QBENDDATE" localSheetId="2">20241231</definedName>
    <definedName name="QBENDDATE" localSheetId="3">20241231</definedName>
    <definedName name="QBENDDATE" localSheetId="5">20241231</definedName>
    <definedName name="QBENDDATE" localSheetId="6">20241231</definedName>
    <definedName name="QBENDDATE" localSheetId="1">20241231</definedName>
    <definedName name="QBENDDATE" localSheetId="4">20250112</definedName>
    <definedName name="QBENDDATE" localSheetId="7">20241231</definedName>
    <definedName name="QBHEADERSONSCREEN" localSheetId="0">FALSE</definedName>
    <definedName name="QBHEADERSONSCREEN" localSheetId="2">FALSE</definedName>
    <definedName name="QBHEADERSONSCREEN" localSheetId="3">FALSE</definedName>
    <definedName name="QBHEADERSONSCREEN" localSheetId="5">FALSE</definedName>
    <definedName name="QBHEADERSONSCREEN" localSheetId="6">FALSE</definedName>
    <definedName name="QBHEADERSONSCREEN" localSheetId="1">FALSE</definedName>
    <definedName name="QBHEADERSONSCREEN" localSheetId="4">FALSE</definedName>
    <definedName name="QBHEADERSONSCREEN" localSheetId="7">FALSE</definedName>
    <definedName name="QBMETADATASIZE" localSheetId="0">6003</definedName>
    <definedName name="QBMETADATASIZE" localSheetId="2">6014</definedName>
    <definedName name="QBMETADATASIZE" localSheetId="3">5946</definedName>
    <definedName name="QBMETADATASIZE" localSheetId="5">6044</definedName>
    <definedName name="QBMETADATASIZE" localSheetId="6">5988</definedName>
    <definedName name="QBMETADATASIZE" localSheetId="1">5976</definedName>
    <definedName name="QBMETADATASIZE" localSheetId="4">0</definedName>
    <definedName name="QBMETADATASIZE" localSheetId="7">5984</definedName>
    <definedName name="QBPRESERVECOLOR" localSheetId="0">TRUE</definedName>
    <definedName name="QBPRESERVECOLOR" localSheetId="2">TRUE</definedName>
    <definedName name="QBPRESERVECOLOR" localSheetId="3">TRUE</definedName>
    <definedName name="QBPRESERVECOLOR" localSheetId="5">TRUE</definedName>
    <definedName name="QBPRESERVECOLOR" localSheetId="6">TRUE</definedName>
    <definedName name="QBPRESERVECOLOR" localSheetId="1">TRUE</definedName>
    <definedName name="QBPRESERVECOLOR" localSheetId="4">TRUE</definedName>
    <definedName name="QBPRESERVECOLOR" localSheetId="7">TRUE</definedName>
    <definedName name="QBPRESERVEFONT" localSheetId="0">TRUE</definedName>
    <definedName name="QBPRESERVEFONT" localSheetId="2">TRUE</definedName>
    <definedName name="QBPRESERVEFONT" localSheetId="3">TRUE</definedName>
    <definedName name="QBPRESERVEFONT" localSheetId="5">TRUE</definedName>
    <definedName name="QBPRESERVEFONT" localSheetId="6">TRUE</definedName>
    <definedName name="QBPRESERVEFONT" localSheetId="1">TRUE</definedName>
    <definedName name="QBPRESERVEFONT" localSheetId="4">TRUE</definedName>
    <definedName name="QBPRESERVEFONT" localSheetId="7">TRUE</definedName>
    <definedName name="QBPRESERVEROWHEIGHT" localSheetId="0">TRUE</definedName>
    <definedName name="QBPRESERVEROWHEIGHT" localSheetId="2">TRUE</definedName>
    <definedName name="QBPRESERVEROWHEIGHT" localSheetId="3">TRUE</definedName>
    <definedName name="QBPRESERVEROWHEIGHT" localSheetId="5">TRUE</definedName>
    <definedName name="QBPRESERVEROWHEIGHT" localSheetId="6">TRUE</definedName>
    <definedName name="QBPRESERVEROWHEIGHT" localSheetId="1">TRUE</definedName>
    <definedName name="QBPRESERVEROWHEIGHT" localSheetId="4">TRUE</definedName>
    <definedName name="QBPRESERVEROWHEIGHT" localSheetId="7">TRUE</definedName>
    <definedName name="QBPRESERVESPACE" localSheetId="0">TRUE</definedName>
    <definedName name="QBPRESERVESPACE" localSheetId="2">TRUE</definedName>
    <definedName name="QBPRESERVESPACE" localSheetId="3">TRUE</definedName>
    <definedName name="QBPRESERVESPACE" localSheetId="5">TRUE</definedName>
    <definedName name="QBPRESERVESPACE" localSheetId="6">TRUE</definedName>
    <definedName name="QBPRESERVESPACE" localSheetId="1">TRUE</definedName>
    <definedName name="QBPRESERVESPACE" localSheetId="4">TRUE</definedName>
    <definedName name="QBPRESERVESPACE" localSheetId="7">TRUE</definedName>
    <definedName name="QBREPORTCOLAXIS" localSheetId="0">19</definedName>
    <definedName name="QBREPORTCOLAXIS" localSheetId="2">0</definedName>
    <definedName name="QBREPORTCOLAXIS" localSheetId="3">0</definedName>
    <definedName name="QBREPORTCOLAXIS" localSheetId="5">0</definedName>
    <definedName name="QBREPORTCOLAXIS" localSheetId="6">0</definedName>
    <definedName name="QBREPORTCOLAXIS" localSheetId="1">0</definedName>
    <definedName name="QBREPORTCOLAXIS" localSheetId="4">0</definedName>
    <definedName name="QBREPORTCOLAXIS" localSheetId="7">0</definedName>
    <definedName name="QBREPORTCOMPANYID" localSheetId="0">"c50c3c9534ac456abc81155d5b76612e"</definedName>
    <definedName name="QBREPORTCOMPANYID" localSheetId="2">"c50c3c9534ac456abc81155d5b76612e"</definedName>
    <definedName name="QBREPORTCOMPANYID" localSheetId="3">"c50c3c9534ac456abc81155d5b76612e"</definedName>
    <definedName name="QBREPORTCOMPANYID" localSheetId="5">"c50c3c9534ac456abc81155d5b76612e"</definedName>
    <definedName name="QBREPORTCOMPANYID" localSheetId="6">"c50c3c9534ac456abc81155d5b76612e"</definedName>
    <definedName name="QBREPORTCOMPANYID" localSheetId="1">"c50c3c9534ac456abc81155d5b76612e"</definedName>
    <definedName name="QBREPORTCOMPANYID" localSheetId="4">"c50c3c9534ac456abc81155d5b76612e"</definedName>
    <definedName name="QBREPORTCOMPANYID" localSheetId="7">"c50c3c9534ac456abc81155d5b76612e"</definedName>
    <definedName name="QBREPORTCOMPARECOL_ANNUALBUDGET" localSheetId="0">FALSE</definedName>
    <definedName name="QBREPORTCOMPARECOL_ANNUALBUDGET" localSheetId="2">FALSE</definedName>
    <definedName name="QBREPORTCOMPARECOL_ANNUALBUDGET" localSheetId="3">FALSE</definedName>
    <definedName name="QBREPORTCOMPARECOL_ANNUALBUDGET" localSheetId="5">FALSE</definedName>
    <definedName name="QBREPORTCOMPARECOL_ANNUALBUDGET" localSheetId="6">FALSE</definedName>
    <definedName name="QBREPORTCOMPARECOL_ANNUALBUDGET" localSheetId="1">FALSE</definedName>
    <definedName name="QBREPORTCOMPARECOL_ANNUALBUDGET" localSheetId="4">FALSE</definedName>
    <definedName name="QBREPORTCOMPARECOL_ANNUALBUDGET" localSheetId="7">FALSE</definedName>
    <definedName name="QBREPORTCOMPARECOL_AVGCOGS" localSheetId="0">FALSE</definedName>
    <definedName name="QBREPORTCOMPARECOL_AVGCOGS" localSheetId="2">FALSE</definedName>
    <definedName name="QBREPORTCOMPARECOL_AVGCOGS" localSheetId="3">TRUE</definedName>
    <definedName name="QBREPORTCOMPARECOL_AVGCOGS" localSheetId="5">FALSE</definedName>
    <definedName name="QBREPORTCOMPARECOL_AVGCOGS" localSheetId="6">FALSE</definedName>
    <definedName name="QBREPORTCOMPARECOL_AVGCOGS" localSheetId="1">FALSE</definedName>
    <definedName name="QBREPORTCOMPARECOL_AVGCOGS" localSheetId="4">FALSE</definedName>
    <definedName name="QBREPORTCOMPARECOL_AVGCOGS" localSheetId="7">FALSE</definedName>
    <definedName name="QBREPORTCOMPARECOL_AVGPRICE" localSheetId="0">FALSE</definedName>
    <definedName name="QBREPORTCOMPARECOL_AVGPRICE" localSheetId="2">TRUE</definedName>
    <definedName name="QBREPORTCOMPARECOL_AVGPRICE" localSheetId="3">TRUE</definedName>
    <definedName name="QBREPORTCOMPARECOL_AVGPRICE" localSheetId="5">FALSE</definedName>
    <definedName name="QBREPORTCOMPARECOL_AVGPRICE" localSheetId="6">FALSE</definedName>
    <definedName name="QBREPORTCOMPARECOL_AVGPRICE" localSheetId="1">FALSE</definedName>
    <definedName name="QBREPORTCOMPARECOL_AVGPRICE" localSheetId="4">FALSE</definedName>
    <definedName name="QBREPORTCOMPARECOL_AVGPRICE" localSheetId="7">FALSE</definedName>
    <definedName name="QBREPORTCOMPARECOL_BUDDIFF" localSheetId="0">FALSE</definedName>
    <definedName name="QBREPORTCOMPARECOL_BUDDIFF" localSheetId="2">FALSE</definedName>
    <definedName name="QBREPORTCOMPARECOL_BUDDIFF" localSheetId="3">FALSE</definedName>
    <definedName name="QBREPORTCOMPARECOL_BUDDIFF" localSheetId="5">FALSE</definedName>
    <definedName name="QBREPORTCOMPARECOL_BUDDIFF" localSheetId="6">FALSE</definedName>
    <definedName name="QBREPORTCOMPARECOL_BUDDIFF" localSheetId="1">FALSE</definedName>
    <definedName name="QBREPORTCOMPARECOL_BUDDIFF" localSheetId="4">FALSE</definedName>
    <definedName name="QBREPORTCOMPARECOL_BUDDIFF" localSheetId="7">FALSE</definedName>
    <definedName name="QBREPORTCOMPARECOL_BUDGET" localSheetId="0">FALSE</definedName>
    <definedName name="QBREPORTCOMPARECOL_BUDGET" localSheetId="2">FALSE</definedName>
    <definedName name="QBREPORTCOMPARECOL_BUDGET" localSheetId="3">FALSE</definedName>
    <definedName name="QBREPORTCOMPARECOL_BUDGET" localSheetId="5">FALSE</definedName>
    <definedName name="QBREPORTCOMPARECOL_BUDGET" localSheetId="6">FALSE</definedName>
    <definedName name="QBREPORTCOMPARECOL_BUDGET" localSheetId="1">FALSE</definedName>
    <definedName name="QBREPORTCOMPARECOL_BUDGET" localSheetId="4">FALSE</definedName>
    <definedName name="QBREPORTCOMPARECOL_BUDGET" localSheetId="7">FALSE</definedName>
    <definedName name="QBREPORTCOMPARECOL_BUDPCT" localSheetId="0">FALSE</definedName>
    <definedName name="QBREPORTCOMPARECOL_BUDPCT" localSheetId="2">FALSE</definedName>
    <definedName name="QBREPORTCOMPARECOL_BUDPCT" localSheetId="3">FALSE</definedName>
    <definedName name="QBREPORTCOMPARECOL_BUDPCT" localSheetId="5">FALSE</definedName>
    <definedName name="QBREPORTCOMPARECOL_BUDPCT" localSheetId="6">FALSE</definedName>
    <definedName name="QBREPORTCOMPARECOL_BUDPCT" localSheetId="1">FALSE</definedName>
    <definedName name="QBREPORTCOMPARECOL_BUDPCT" localSheetId="4">FALSE</definedName>
    <definedName name="QBREPORTCOMPARECOL_BUDPCT" localSheetId="7">FALSE</definedName>
    <definedName name="QBREPORTCOMPARECOL_COGS" localSheetId="0">FALSE</definedName>
    <definedName name="QBREPORTCOMPARECOL_COGS" localSheetId="2">FALSE</definedName>
    <definedName name="QBREPORTCOMPARECOL_COGS" localSheetId="3">TRUE</definedName>
    <definedName name="QBREPORTCOMPARECOL_COGS" localSheetId="5">FALSE</definedName>
    <definedName name="QBREPORTCOMPARECOL_COGS" localSheetId="6">FALSE</definedName>
    <definedName name="QBREPORTCOMPARECOL_COGS" localSheetId="1">FALSE</definedName>
    <definedName name="QBREPORTCOMPARECOL_COGS" localSheetId="4">FALSE</definedName>
    <definedName name="QBREPORTCOMPARECOL_COGS" localSheetId="7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3">FALSE</definedName>
    <definedName name="QBREPORTCOMPARECOL_EXCLUDEAMOUNT" localSheetId="5">FALSE</definedName>
    <definedName name="QBREPORTCOMPARECOL_EXCLUDEAMOUNT" localSheetId="6">FALSE</definedName>
    <definedName name="QBREPORTCOMPARECOL_EXCLUDEAMOUNT" localSheetId="1">FALSE</definedName>
    <definedName name="QBREPORTCOMPARECOL_EXCLUDEAMOUNT" localSheetId="4">FALSE</definedName>
    <definedName name="QBREPORTCOMPARECOL_EXCLUDEAMOUNT" localSheetId="7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3">FALSE</definedName>
    <definedName name="QBREPORTCOMPARECOL_EXCLUDECURPERIOD" localSheetId="5">FALSE</definedName>
    <definedName name="QBREPORTCOMPARECOL_EXCLUDECURPERIOD" localSheetId="6">FALSE</definedName>
    <definedName name="QBREPORTCOMPARECOL_EXCLUDECURPERIOD" localSheetId="1">FALSE</definedName>
    <definedName name="QBREPORTCOMPARECOL_EXCLUDECURPERIOD" localSheetId="4">FALSE</definedName>
    <definedName name="QBREPORTCOMPARECOL_EXCLUDECURPERIOD" localSheetId="7">FALSE</definedName>
    <definedName name="QBREPORTCOMPARECOL_FORECAST" localSheetId="0">FALSE</definedName>
    <definedName name="QBREPORTCOMPARECOL_FORECAST" localSheetId="2">FALSE</definedName>
    <definedName name="QBREPORTCOMPARECOL_FORECAST" localSheetId="3">FALSE</definedName>
    <definedName name="QBREPORTCOMPARECOL_FORECAST" localSheetId="5">FALSE</definedName>
    <definedName name="QBREPORTCOMPARECOL_FORECAST" localSheetId="6">FALSE</definedName>
    <definedName name="QBREPORTCOMPARECOL_FORECAST" localSheetId="1">FALSE</definedName>
    <definedName name="QBREPORTCOMPARECOL_FORECAST" localSheetId="4">FALSE</definedName>
    <definedName name="QBREPORTCOMPARECOL_FORECAST" localSheetId="7">FALSE</definedName>
    <definedName name="QBREPORTCOMPARECOL_GROSSMARGIN" localSheetId="0">FALSE</definedName>
    <definedName name="QBREPORTCOMPARECOL_GROSSMARGIN" localSheetId="2">FALSE</definedName>
    <definedName name="QBREPORTCOMPARECOL_GROSSMARGIN" localSheetId="3">TRUE</definedName>
    <definedName name="QBREPORTCOMPARECOL_GROSSMARGIN" localSheetId="5">FALSE</definedName>
    <definedName name="QBREPORTCOMPARECOL_GROSSMARGIN" localSheetId="6">FALSE</definedName>
    <definedName name="QBREPORTCOMPARECOL_GROSSMARGIN" localSheetId="1">FALSE</definedName>
    <definedName name="QBREPORTCOMPARECOL_GROSSMARGIN" localSheetId="4">FALSE</definedName>
    <definedName name="QBREPORTCOMPARECOL_GROSSMARGIN" localSheetId="7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3">TRUE</definedName>
    <definedName name="QBREPORTCOMPARECOL_GROSSMARGINPCT" localSheetId="5">FALSE</definedName>
    <definedName name="QBREPORTCOMPARECOL_GROSSMARGINPCT" localSheetId="6">FALSE</definedName>
    <definedName name="QBREPORTCOMPARECOL_GROSSMARGINPCT" localSheetId="1">FALSE</definedName>
    <definedName name="QBREPORTCOMPARECOL_GROSSMARGINPCT" localSheetId="4">FALSE</definedName>
    <definedName name="QBREPORTCOMPARECOL_GROSSMARGINPCT" localSheetId="7">FALSE</definedName>
    <definedName name="QBREPORTCOMPARECOL_HOURS" localSheetId="0">FALSE</definedName>
    <definedName name="QBREPORTCOMPARECOL_HOURS" localSheetId="2">FALSE</definedName>
    <definedName name="QBREPORTCOMPARECOL_HOURS" localSheetId="3">FALSE</definedName>
    <definedName name="QBREPORTCOMPARECOL_HOURS" localSheetId="5">FALSE</definedName>
    <definedName name="QBREPORTCOMPARECOL_HOURS" localSheetId="6">FALSE</definedName>
    <definedName name="QBREPORTCOMPARECOL_HOURS" localSheetId="1">FALSE</definedName>
    <definedName name="QBREPORTCOMPARECOL_HOURS" localSheetId="4">FALSE</definedName>
    <definedName name="QBREPORTCOMPARECOL_HOURS" localSheetId="7">FALSE</definedName>
    <definedName name="QBREPORTCOMPARECOL_PCTCOL" localSheetId="0">FALSE</definedName>
    <definedName name="QBREPORTCOMPARECOL_PCTCOL" localSheetId="2">FALSE</definedName>
    <definedName name="QBREPORTCOMPARECOL_PCTCOL" localSheetId="3">FALSE</definedName>
    <definedName name="QBREPORTCOMPARECOL_PCTCOL" localSheetId="5">FALSE</definedName>
    <definedName name="QBREPORTCOMPARECOL_PCTCOL" localSheetId="6">FALSE</definedName>
    <definedName name="QBREPORTCOMPARECOL_PCTCOL" localSheetId="1">TRUE</definedName>
    <definedName name="QBREPORTCOMPARECOL_PCTCOL" localSheetId="4">FALSE</definedName>
    <definedName name="QBREPORTCOMPARECOL_PCTCOL" localSheetId="7">TRUE</definedName>
    <definedName name="QBREPORTCOMPARECOL_PCTEXPENSE" localSheetId="0">FALSE</definedName>
    <definedName name="QBREPORTCOMPARECOL_PCTEXPENSE" localSheetId="2">FALSE</definedName>
    <definedName name="QBREPORTCOMPARECOL_PCTEXPENSE" localSheetId="3">FALSE</definedName>
    <definedName name="QBREPORTCOMPARECOL_PCTEXPENSE" localSheetId="5">FALSE</definedName>
    <definedName name="QBREPORTCOMPARECOL_PCTEXPENSE" localSheetId="6">FALSE</definedName>
    <definedName name="QBREPORTCOMPARECOL_PCTEXPENSE" localSheetId="1">FALSE</definedName>
    <definedName name="QBREPORTCOMPARECOL_PCTEXPENSE" localSheetId="4">FALSE</definedName>
    <definedName name="QBREPORTCOMPARECOL_PCTEXPENSE" localSheetId="7">FALSE</definedName>
    <definedName name="QBREPORTCOMPARECOL_PCTINCOME" localSheetId="0">FALSE</definedName>
    <definedName name="QBREPORTCOMPARECOL_PCTINCOME" localSheetId="2">FALSE</definedName>
    <definedName name="QBREPORTCOMPARECOL_PCTINCOME" localSheetId="3">FALSE</definedName>
    <definedName name="QBREPORTCOMPARECOL_PCTINCOME" localSheetId="5">FALSE</definedName>
    <definedName name="QBREPORTCOMPARECOL_PCTINCOME" localSheetId="6">FALSE</definedName>
    <definedName name="QBREPORTCOMPARECOL_PCTINCOME" localSheetId="1">FALSE</definedName>
    <definedName name="QBREPORTCOMPARECOL_PCTINCOME" localSheetId="4">FALSE</definedName>
    <definedName name="QBREPORTCOMPARECOL_PCTINCOME" localSheetId="7">FALSE</definedName>
    <definedName name="QBREPORTCOMPARECOL_PCTOFSALES" localSheetId="0">FALSE</definedName>
    <definedName name="QBREPORTCOMPARECOL_PCTOFSALES" localSheetId="2">TRUE</definedName>
    <definedName name="QBREPORTCOMPARECOL_PCTOFSALES" localSheetId="3">TRUE</definedName>
    <definedName name="QBREPORTCOMPARECOL_PCTOFSALES" localSheetId="5">FALSE</definedName>
    <definedName name="QBREPORTCOMPARECOL_PCTOFSALES" localSheetId="6">FALSE</definedName>
    <definedName name="QBREPORTCOMPARECOL_PCTOFSALES" localSheetId="1">FALSE</definedName>
    <definedName name="QBREPORTCOMPARECOL_PCTOFSALES" localSheetId="4">FALSE</definedName>
    <definedName name="QBREPORTCOMPARECOL_PCTOFSALES" localSheetId="7">FALSE</definedName>
    <definedName name="QBREPORTCOMPARECOL_PCTROW" localSheetId="0">TRUE</definedName>
    <definedName name="QBREPORTCOMPARECOL_PCTROW" localSheetId="2">FALSE</definedName>
    <definedName name="QBREPORTCOMPARECOL_PCTROW" localSheetId="3">FALSE</definedName>
    <definedName name="QBREPORTCOMPARECOL_PCTROW" localSheetId="5">FALSE</definedName>
    <definedName name="QBREPORTCOMPARECOL_PCTROW" localSheetId="6">FALSE</definedName>
    <definedName name="QBREPORTCOMPARECOL_PCTROW" localSheetId="1">FALSE</definedName>
    <definedName name="QBREPORTCOMPARECOL_PCTROW" localSheetId="4">FALSE</definedName>
    <definedName name="QBREPORTCOMPARECOL_PCTROW" localSheetId="7">FALSE</definedName>
    <definedName name="QBREPORTCOMPARECOL_PPDIFF" localSheetId="0">FALSE</definedName>
    <definedName name="QBREPORTCOMPARECOL_PPDIFF" localSheetId="2">FALSE</definedName>
    <definedName name="QBREPORTCOMPARECOL_PPDIFF" localSheetId="3">FALSE</definedName>
    <definedName name="QBREPORTCOMPARECOL_PPDIFF" localSheetId="5">FALSE</definedName>
    <definedName name="QBREPORTCOMPARECOL_PPDIFF" localSheetId="6">FALSE</definedName>
    <definedName name="QBREPORTCOMPARECOL_PPDIFF" localSheetId="1">FALSE</definedName>
    <definedName name="QBREPORTCOMPARECOL_PPDIFF" localSheetId="4">FALSE</definedName>
    <definedName name="QBREPORTCOMPARECOL_PPDIFF" localSheetId="7">FALSE</definedName>
    <definedName name="QBREPORTCOMPARECOL_PPPCT" localSheetId="0">FALSE</definedName>
    <definedName name="QBREPORTCOMPARECOL_PPPCT" localSheetId="2">FALSE</definedName>
    <definedName name="QBREPORTCOMPARECOL_PPPCT" localSheetId="3">FALSE</definedName>
    <definedName name="QBREPORTCOMPARECOL_PPPCT" localSheetId="5">FALSE</definedName>
    <definedName name="QBREPORTCOMPARECOL_PPPCT" localSheetId="6">FALSE</definedName>
    <definedName name="QBREPORTCOMPARECOL_PPPCT" localSheetId="1">FALSE</definedName>
    <definedName name="QBREPORTCOMPARECOL_PPPCT" localSheetId="4">FALSE</definedName>
    <definedName name="QBREPORTCOMPARECOL_PPPCT" localSheetId="7">FALSE</definedName>
    <definedName name="QBREPORTCOMPARECOL_PREVPERIOD" localSheetId="0">FALSE</definedName>
    <definedName name="QBREPORTCOMPARECOL_PREVPERIOD" localSheetId="2">FALSE</definedName>
    <definedName name="QBREPORTCOMPARECOL_PREVPERIOD" localSheetId="3">FALSE</definedName>
    <definedName name="QBREPORTCOMPARECOL_PREVPERIOD" localSheetId="5">FALSE</definedName>
    <definedName name="QBREPORTCOMPARECOL_PREVPERIOD" localSheetId="6">FALSE</definedName>
    <definedName name="QBREPORTCOMPARECOL_PREVPERIOD" localSheetId="1">FALSE</definedName>
    <definedName name="QBREPORTCOMPARECOL_PREVPERIOD" localSheetId="4">FALSE</definedName>
    <definedName name="QBREPORTCOMPARECOL_PREVPERIOD" localSheetId="7">FALSE</definedName>
    <definedName name="QBREPORTCOMPARECOL_PREVYEAR" localSheetId="0">FALSE</definedName>
    <definedName name="QBREPORTCOMPARECOL_PREVYEAR" localSheetId="2">FALSE</definedName>
    <definedName name="QBREPORTCOMPARECOL_PREVYEAR" localSheetId="3">FALSE</definedName>
    <definedName name="QBREPORTCOMPARECOL_PREVYEAR" localSheetId="5">FALSE</definedName>
    <definedName name="QBREPORTCOMPARECOL_PREVYEAR" localSheetId="6">FALSE</definedName>
    <definedName name="QBREPORTCOMPARECOL_PREVYEAR" localSheetId="1">FALSE</definedName>
    <definedName name="QBREPORTCOMPARECOL_PREVYEAR" localSheetId="4">FALSE</definedName>
    <definedName name="QBREPORTCOMPARECOL_PREVYEAR" localSheetId="7">FALSE</definedName>
    <definedName name="QBREPORTCOMPARECOL_PYDIFF" localSheetId="0">FALSE</definedName>
    <definedName name="QBREPORTCOMPARECOL_PYDIFF" localSheetId="2">FALSE</definedName>
    <definedName name="QBREPORTCOMPARECOL_PYDIFF" localSheetId="3">FALSE</definedName>
    <definedName name="QBREPORTCOMPARECOL_PYDIFF" localSheetId="5">FALSE</definedName>
    <definedName name="QBREPORTCOMPARECOL_PYDIFF" localSheetId="6">FALSE</definedName>
    <definedName name="QBREPORTCOMPARECOL_PYDIFF" localSheetId="1">FALSE</definedName>
    <definedName name="QBREPORTCOMPARECOL_PYDIFF" localSheetId="4">FALSE</definedName>
    <definedName name="QBREPORTCOMPARECOL_PYDIFF" localSheetId="7">FALSE</definedName>
    <definedName name="QBREPORTCOMPARECOL_PYPCT" localSheetId="0">FALSE</definedName>
    <definedName name="QBREPORTCOMPARECOL_PYPCT" localSheetId="2">FALSE</definedName>
    <definedName name="QBREPORTCOMPARECOL_PYPCT" localSheetId="3">FALSE</definedName>
    <definedName name="QBREPORTCOMPARECOL_PYPCT" localSheetId="5">FALSE</definedName>
    <definedName name="QBREPORTCOMPARECOL_PYPCT" localSheetId="6">FALSE</definedName>
    <definedName name="QBREPORTCOMPARECOL_PYPCT" localSheetId="1">FALSE</definedName>
    <definedName name="QBREPORTCOMPARECOL_PYPCT" localSheetId="4">FALSE</definedName>
    <definedName name="QBREPORTCOMPARECOL_PYPCT" localSheetId="7">FALSE</definedName>
    <definedName name="QBREPORTCOMPARECOL_QTY" localSheetId="0">FALSE</definedName>
    <definedName name="QBREPORTCOMPARECOL_QTY" localSheetId="2">TRUE</definedName>
    <definedName name="QBREPORTCOMPARECOL_QTY" localSheetId="3">TRUE</definedName>
    <definedName name="QBREPORTCOMPARECOL_QTY" localSheetId="5">FALSE</definedName>
    <definedName name="QBREPORTCOMPARECOL_QTY" localSheetId="6">FALSE</definedName>
    <definedName name="QBREPORTCOMPARECOL_QTY" localSheetId="1">FALSE</definedName>
    <definedName name="QBREPORTCOMPARECOL_QTY" localSheetId="4">FALSE</definedName>
    <definedName name="QBREPORTCOMPARECOL_QTY" localSheetId="7">FALSE</definedName>
    <definedName name="QBREPORTCOMPARECOL_RATE" localSheetId="0">FALSE</definedName>
    <definedName name="QBREPORTCOMPARECOL_RATE" localSheetId="2">FALSE</definedName>
    <definedName name="QBREPORTCOMPARECOL_RATE" localSheetId="3">FALSE</definedName>
    <definedName name="QBREPORTCOMPARECOL_RATE" localSheetId="5">FALSE</definedName>
    <definedName name="QBREPORTCOMPARECOL_RATE" localSheetId="6">FALSE</definedName>
    <definedName name="QBREPORTCOMPARECOL_RATE" localSheetId="1">FALSE</definedName>
    <definedName name="QBREPORTCOMPARECOL_RATE" localSheetId="4">FALSE</definedName>
    <definedName name="QBREPORTCOMPARECOL_RATE" localSheetId="7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3">FALSE</definedName>
    <definedName name="QBREPORTCOMPARECOL_TRIPBILLEDMILES" localSheetId="5">FALSE</definedName>
    <definedName name="QBREPORTCOMPARECOL_TRIPBILLEDMILES" localSheetId="6">FALSE</definedName>
    <definedName name="QBREPORTCOMPARECOL_TRIPBILLEDMILES" localSheetId="1">FALSE</definedName>
    <definedName name="QBREPORTCOMPARECOL_TRIPBILLEDMILES" localSheetId="4">FALSE</definedName>
    <definedName name="QBREPORTCOMPARECOL_TRIPBILLEDMILES" localSheetId="7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3">FALSE</definedName>
    <definedName name="QBREPORTCOMPARECOL_TRIPBILLINGAMOUNT" localSheetId="5">FALSE</definedName>
    <definedName name="QBREPORTCOMPARECOL_TRIPBILLINGAMOUNT" localSheetId="6">FALSE</definedName>
    <definedName name="QBREPORTCOMPARECOL_TRIPBILLINGAMOUNT" localSheetId="1">FALSE</definedName>
    <definedName name="QBREPORTCOMPARECOL_TRIPBILLINGAMOUNT" localSheetId="4">FALSE</definedName>
    <definedName name="QBREPORTCOMPARECOL_TRIPBILLINGAMOUNT" localSheetId="7">FALSE</definedName>
    <definedName name="QBREPORTCOMPARECOL_TRIPMILES" localSheetId="0">FALSE</definedName>
    <definedName name="QBREPORTCOMPARECOL_TRIPMILES" localSheetId="2">FALSE</definedName>
    <definedName name="QBREPORTCOMPARECOL_TRIPMILES" localSheetId="3">FALSE</definedName>
    <definedName name="QBREPORTCOMPARECOL_TRIPMILES" localSheetId="5">FALSE</definedName>
    <definedName name="QBREPORTCOMPARECOL_TRIPMILES" localSheetId="6">FALSE</definedName>
    <definedName name="QBREPORTCOMPARECOL_TRIPMILES" localSheetId="1">FALSE</definedName>
    <definedName name="QBREPORTCOMPARECOL_TRIPMILES" localSheetId="4">FALSE</definedName>
    <definedName name="QBREPORTCOMPARECOL_TRIPMILES" localSheetId="7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3">FALSE</definedName>
    <definedName name="QBREPORTCOMPARECOL_TRIPNOTBILLABLEMILES" localSheetId="5">FALSE</definedName>
    <definedName name="QBREPORTCOMPARECOL_TRIPNOTBILLABLEMILES" localSheetId="6">FALSE</definedName>
    <definedName name="QBREPORTCOMPARECOL_TRIPNOTBILLABLEMILES" localSheetId="1">FALSE</definedName>
    <definedName name="QBREPORTCOMPARECOL_TRIPNOTBILLABLEMILES" localSheetId="4">FALSE</definedName>
    <definedName name="QBREPORTCOMPARECOL_TRIPNOTBILLABLEMILES" localSheetId="7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3">FALSE</definedName>
    <definedName name="QBREPORTCOMPARECOL_TRIPTAXDEDUCTIBLEAMOUNT" localSheetId="5">FALSE</definedName>
    <definedName name="QBREPORTCOMPARECOL_TRIPTAXDEDUCTIBLEAMOUNT" localSheetId="6">FALSE</definedName>
    <definedName name="QBREPORTCOMPARECOL_TRIPTAXDEDUCTIBLEAMOUNT" localSheetId="1">FALSE</definedName>
    <definedName name="QBREPORTCOMPARECOL_TRIPTAXDEDUCTIBLEAMOUNT" localSheetId="4">FALSE</definedName>
    <definedName name="QBREPORTCOMPARECOL_TRIPTAXDEDUCTIBLEAMOUNT" localSheetId="7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3">FALSE</definedName>
    <definedName name="QBREPORTCOMPARECOL_TRIPUNBILLEDMILES" localSheetId="5">FALSE</definedName>
    <definedName name="QBREPORTCOMPARECOL_TRIPUNBILLEDMILES" localSheetId="6">FALSE</definedName>
    <definedName name="QBREPORTCOMPARECOL_TRIPUNBILLEDMILES" localSheetId="1">FALSE</definedName>
    <definedName name="QBREPORTCOMPARECOL_TRIPUNBILLEDMILES" localSheetId="4">FALSE</definedName>
    <definedName name="QBREPORTCOMPARECOL_TRIPUNBILLEDMILES" localSheetId="7">FALSE</definedName>
    <definedName name="QBREPORTCOMPARECOL_YTD" localSheetId="0">FALSE</definedName>
    <definedName name="QBREPORTCOMPARECOL_YTD" localSheetId="2">FALSE</definedName>
    <definedName name="QBREPORTCOMPARECOL_YTD" localSheetId="3">FALSE</definedName>
    <definedName name="QBREPORTCOMPARECOL_YTD" localSheetId="5">FALSE</definedName>
    <definedName name="QBREPORTCOMPARECOL_YTD" localSheetId="6">FALSE</definedName>
    <definedName name="QBREPORTCOMPARECOL_YTD" localSheetId="1">FALSE</definedName>
    <definedName name="QBREPORTCOMPARECOL_YTD" localSheetId="4">FALSE</definedName>
    <definedName name="QBREPORTCOMPARECOL_YTD" localSheetId="7">FALSE</definedName>
    <definedName name="QBREPORTCOMPARECOL_YTDBUDGET" localSheetId="0">FALSE</definedName>
    <definedName name="QBREPORTCOMPARECOL_YTDBUDGET" localSheetId="2">FALSE</definedName>
    <definedName name="QBREPORTCOMPARECOL_YTDBUDGET" localSheetId="3">FALSE</definedName>
    <definedName name="QBREPORTCOMPARECOL_YTDBUDGET" localSheetId="5">FALSE</definedName>
    <definedName name="QBREPORTCOMPARECOL_YTDBUDGET" localSheetId="6">FALSE</definedName>
    <definedName name="QBREPORTCOMPARECOL_YTDBUDGET" localSheetId="1">FALSE</definedName>
    <definedName name="QBREPORTCOMPARECOL_YTDBUDGET" localSheetId="4">FALSE</definedName>
    <definedName name="QBREPORTCOMPARECOL_YTDBUDGET" localSheetId="7">FALSE</definedName>
    <definedName name="QBREPORTCOMPARECOL_YTDPCT" localSheetId="0">FALSE</definedName>
    <definedName name="QBREPORTCOMPARECOL_YTDPCT" localSheetId="2">FALSE</definedName>
    <definedName name="QBREPORTCOMPARECOL_YTDPCT" localSheetId="3">FALSE</definedName>
    <definedName name="QBREPORTCOMPARECOL_YTDPCT" localSheetId="5">FALSE</definedName>
    <definedName name="QBREPORTCOMPARECOL_YTDPCT" localSheetId="6">FALSE</definedName>
    <definedName name="QBREPORTCOMPARECOL_YTDPCT" localSheetId="1">FALSE</definedName>
    <definedName name="QBREPORTCOMPARECOL_YTDPCT" localSheetId="4">FALSE</definedName>
    <definedName name="QBREPORTCOMPARECOL_YTDPCT" localSheetId="7">FALSE</definedName>
    <definedName name="QBREPORTROWAXIS" localSheetId="0">11</definedName>
    <definedName name="QBREPORTROWAXIS" localSheetId="2">119</definedName>
    <definedName name="QBREPORTROWAXIS" localSheetId="3">119</definedName>
    <definedName name="QBREPORTROWAXIS" localSheetId="5">9</definedName>
    <definedName name="QBREPORTROWAXIS" localSheetId="6">9</definedName>
    <definedName name="QBREPORTROWAXIS" localSheetId="1">11</definedName>
    <definedName name="QBREPORTROWAXIS" localSheetId="4">76</definedName>
    <definedName name="QBREPORTROWAXIS" localSheetId="7">9</definedName>
    <definedName name="QBREPORTSUBCOLAXIS" localSheetId="0">24</definedName>
    <definedName name="QBREPORTSUBCOLAXIS" localSheetId="2">24</definedName>
    <definedName name="QBREPORTSUBCOLAXIS" localSheetId="3">24</definedName>
    <definedName name="QBREPORTSUBCOLAXIS" localSheetId="5">0</definedName>
    <definedName name="QBREPORTSUBCOLAXIS" localSheetId="6">0</definedName>
    <definedName name="QBREPORTSUBCOLAXIS" localSheetId="1">24</definedName>
    <definedName name="QBREPORTSUBCOLAXIS" localSheetId="4">0</definedName>
    <definedName name="QBREPORTSUBCOLAXIS" localSheetId="7">24</definedName>
    <definedName name="QBREPORTTYPE" localSheetId="0">231</definedName>
    <definedName name="QBREPORTTYPE" localSheetId="2">10</definedName>
    <definedName name="QBREPORTTYPE" localSheetId="3">10</definedName>
    <definedName name="QBREPORTTYPE" localSheetId="5">231</definedName>
    <definedName name="QBREPORTTYPE" localSheetId="6">231</definedName>
    <definedName name="QBREPORTTYPE" localSheetId="1">231</definedName>
    <definedName name="QBREPORTTYPE" localSheetId="4">214</definedName>
    <definedName name="QBREPORTTYPE" localSheetId="7">231</definedName>
    <definedName name="QBROWHEADERS" localSheetId="0">6</definedName>
    <definedName name="QBROWHEADERS" localSheetId="2">3</definedName>
    <definedName name="QBROWHEADERS" localSheetId="3">4</definedName>
    <definedName name="QBROWHEADERS" localSheetId="5">3</definedName>
    <definedName name="QBROWHEADERS" localSheetId="6">3</definedName>
    <definedName name="QBROWHEADERS" localSheetId="1">6</definedName>
    <definedName name="QBROWHEADERS" localSheetId="4">0</definedName>
    <definedName name="QBROWHEADERS" localSheetId="7">4</definedName>
    <definedName name="QBSTARTDATE" localSheetId="0">20240101</definedName>
    <definedName name="QBSTARTDATE" localSheetId="2">20240101</definedName>
    <definedName name="QBSTARTDATE" localSheetId="3">20240101</definedName>
    <definedName name="QBSTARTDATE" localSheetId="5">20240101</definedName>
    <definedName name="QBSTARTDATE" localSheetId="6">20240101</definedName>
    <definedName name="QBSTARTDATE" localSheetId="1">20240101</definedName>
    <definedName name="QBSTARTDATE" localSheetId="4">20250112</definedName>
    <definedName name="QBSTARTDATE" localSheetId="7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9" l="1"/>
  <c r="E14" i="9" s="1"/>
  <c r="K8" i="9"/>
  <c r="K7" i="9"/>
  <c r="K11" i="9" s="1"/>
  <c r="E7" i="9"/>
  <c r="E8" i="9" s="1"/>
  <c r="E9" i="9" s="1"/>
  <c r="D10" i="8"/>
  <c r="D11" i="8" s="1"/>
  <c r="H9" i="8"/>
  <c r="H8" i="8"/>
  <c r="H12" i="8" s="1"/>
  <c r="D5" i="8"/>
  <c r="D6" i="8" s="1"/>
  <c r="H9" i="7"/>
  <c r="H8" i="7"/>
  <c r="H11" i="7" s="1"/>
  <c r="D8" i="7"/>
  <c r="D9" i="7" s="1"/>
  <c r="D4" i="7"/>
  <c r="Q11" i="6"/>
  <c r="E11" i="6"/>
  <c r="E12" i="6" s="1"/>
  <c r="G10" i="6"/>
  <c r="E10" i="6"/>
  <c r="Q7" i="6"/>
  <c r="M7" i="6"/>
  <c r="M11" i="6" s="1"/>
  <c r="G7" i="6"/>
  <c r="S7" i="6" s="1"/>
  <c r="E7" i="6"/>
  <c r="S6" i="6"/>
  <c r="S5" i="6"/>
  <c r="D6" i="5"/>
  <c r="F6" i="5"/>
  <c r="D10" i="5"/>
  <c r="D11" i="5" s="1"/>
  <c r="F10" i="5"/>
  <c r="F11" i="5" s="1"/>
  <c r="G16" i="4"/>
  <c r="G12" i="4"/>
  <c r="G17" i="4" s="1"/>
  <c r="G18" i="4" s="1"/>
  <c r="G19" i="4" s="1"/>
  <c r="G20" i="4" s="1"/>
  <c r="AA23" i="3"/>
  <c r="AA22" i="3"/>
  <c r="AA21" i="3"/>
  <c r="AA20" i="3"/>
  <c r="AC19" i="3"/>
  <c r="AC20" i="3" s="1"/>
  <c r="AC21" i="3" s="1"/>
  <c r="AC22" i="3" s="1"/>
  <c r="AC23" i="3" s="1"/>
  <c r="AA19" i="3"/>
  <c r="AA18" i="3"/>
  <c r="AA17" i="3"/>
  <c r="AA16" i="3"/>
  <c r="AC13" i="3"/>
  <c r="AA13" i="3"/>
  <c r="AC12" i="3"/>
  <c r="AA12" i="3"/>
  <c r="AA11" i="3"/>
  <c r="AA10" i="3"/>
  <c r="AA9" i="3"/>
  <c r="AA8" i="3"/>
  <c r="AA7" i="3"/>
  <c r="AA6" i="3"/>
  <c r="M9" i="1"/>
  <c r="M8" i="1"/>
  <c r="M7" i="1"/>
  <c r="M6" i="1"/>
  <c r="M5" i="1"/>
  <c r="M10" i="1" s="1"/>
  <c r="M4" i="1"/>
  <c r="M11" i="1" s="1"/>
  <c r="G14" i="9" l="1"/>
  <c r="G12" i="9"/>
  <c r="G7" i="9"/>
  <c r="G8" i="9"/>
  <c r="G13" i="9"/>
  <c r="G9" i="9"/>
  <c r="G6" i="9"/>
  <c r="G11" i="6"/>
  <c r="H4" i="5"/>
  <c r="H5" i="5"/>
  <c r="H8" i="5"/>
  <c r="H10" i="5"/>
  <c r="H9" i="5"/>
  <c r="H6" i="5"/>
  <c r="H11" i="5"/>
  <c r="I19" i="4"/>
  <c r="I17" i="4"/>
  <c r="I15" i="4"/>
  <c r="I11" i="4"/>
  <c r="I7" i="4"/>
  <c r="I14" i="4"/>
  <c r="I10" i="4"/>
  <c r="I6" i="4"/>
  <c r="I20" i="4"/>
  <c r="I18" i="4"/>
  <c r="I16" i="4"/>
  <c r="I12" i="4"/>
  <c r="I9" i="4"/>
  <c r="I8" i="4"/>
  <c r="G12" i="6" l="1"/>
  <c r="S11" i="6"/>
  <c r="I10" i="6" l="1"/>
  <c r="I11" i="6"/>
  <c r="I5" i="6"/>
  <c r="I12" i="6"/>
  <c r="I9" i="6"/>
  <c r="I7" i="6"/>
  <c r="I6" i="6"/>
</calcChain>
</file>

<file path=xl/sharedStrings.xml><?xml version="1.0" encoding="utf-8"?>
<sst xmlns="http://schemas.openxmlformats.org/spreadsheetml/2006/main" count="2400" uniqueCount="491">
  <si>
    <t>Customer</t>
  </si>
  <si>
    <t>STUDENT LEVEL</t>
  </si>
  <si>
    <t>SESSION</t>
  </si>
  <si>
    <t>ADMISSION STATUS</t>
  </si>
  <si>
    <t>SEMESTER</t>
  </si>
  <si>
    <t>COURSE</t>
  </si>
  <si>
    <t>Ahmed Allen</t>
  </si>
  <si>
    <t>Ahmed Brown</t>
  </si>
  <si>
    <t>Ahmed Davis</t>
  </si>
  <si>
    <t>Aisha Allen</t>
  </si>
  <si>
    <t>Aisha Torres</t>
  </si>
  <si>
    <t>Charles Allen</t>
  </si>
  <si>
    <t>Daniel Allen</t>
  </si>
  <si>
    <t>Daniel Hall</t>
  </si>
  <si>
    <t>Daniel Torres</t>
  </si>
  <si>
    <t>David Nguyen</t>
  </si>
  <si>
    <t>David Scott</t>
  </si>
  <si>
    <t>David Walker</t>
  </si>
  <si>
    <t>David Williams</t>
  </si>
  <si>
    <t>Emily Johnson</t>
  </si>
  <si>
    <t>Emily Smith</t>
  </si>
  <si>
    <t>Emma Johnson</t>
  </si>
  <si>
    <t>Emma Jones</t>
  </si>
  <si>
    <t>Emma King</t>
  </si>
  <si>
    <t>Fatima Allen</t>
  </si>
  <si>
    <t>Fatima Miller</t>
  </si>
  <si>
    <t>Fatima Scott</t>
  </si>
  <si>
    <t>Grace Garcia</t>
  </si>
  <si>
    <t>Grace Scott</t>
  </si>
  <si>
    <t>Grace Smith</t>
  </si>
  <si>
    <t>Grace Torres</t>
  </si>
  <si>
    <t>Grace Walker</t>
  </si>
  <si>
    <t>Grace Williams</t>
  </si>
  <si>
    <t>Hannah Torres</t>
  </si>
  <si>
    <t>Hannah Walker</t>
  </si>
  <si>
    <t>John Hall</t>
  </si>
  <si>
    <t>John Harris</t>
  </si>
  <si>
    <t>John Scott</t>
  </si>
  <si>
    <t>John Walker</t>
  </si>
  <si>
    <t>John Wright</t>
  </si>
  <si>
    <t>Liam Johnson</t>
  </si>
  <si>
    <t>Liam Walker</t>
  </si>
  <si>
    <t>Mary Miller</t>
  </si>
  <si>
    <t>Mary Walker</t>
  </si>
  <si>
    <t>Michael King</t>
  </si>
  <si>
    <t>Michael Miller</t>
  </si>
  <si>
    <t>Michael Nguyen</t>
  </si>
  <si>
    <t>Michael Walker</t>
  </si>
  <si>
    <t>Mr James OKOROCHA:Albert OKOROCHA</t>
  </si>
  <si>
    <t>Mr OLABODE JOHNSON:Olaide Johnson</t>
  </si>
  <si>
    <t>Olivia Allen</t>
  </si>
  <si>
    <t>Olivia Brown</t>
  </si>
  <si>
    <t>Olivia Clark</t>
  </si>
  <si>
    <t>Olivia Johnson</t>
  </si>
  <si>
    <t>Peter Allen</t>
  </si>
  <si>
    <t>Peter King</t>
  </si>
  <si>
    <t>Peter Lewis</t>
  </si>
  <si>
    <t>Peter Miller</t>
  </si>
  <si>
    <t>Peter Wright</t>
  </si>
  <si>
    <t>Rose Williams</t>
  </si>
  <si>
    <t>Sophia Jones</t>
  </si>
  <si>
    <t>Sophia Walker</t>
  </si>
  <si>
    <t>William King</t>
  </si>
  <si>
    <t>Ahmed Clark</t>
  </si>
  <si>
    <t>Ahmed Harris</t>
  </si>
  <si>
    <t>Ahmed Scott</t>
  </si>
  <si>
    <t>Ahmed Young</t>
  </si>
  <si>
    <t>Aisha Brown</t>
  </si>
  <si>
    <t>Aisha Clark</t>
  </si>
  <si>
    <t>Aisha Jones</t>
  </si>
  <si>
    <t>Aisha Williams</t>
  </si>
  <si>
    <t>Charles Clark</t>
  </si>
  <si>
    <t>Charles Johnson</t>
  </si>
  <si>
    <t>Charles Lewis</t>
  </si>
  <si>
    <t>Charles Wright</t>
  </si>
  <si>
    <t>Charles Young</t>
  </si>
  <si>
    <t>Daniel Brown</t>
  </si>
  <si>
    <t>Daniel Davis</t>
  </si>
  <si>
    <t>Daniel King</t>
  </si>
  <si>
    <t>Daniel Miller</t>
  </si>
  <si>
    <t>David Clark</t>
  </si>
  <si>
    <t>David Young</t>
  </si>
  <si>
    <t>Emily Garcia</t>
  </si>
  <si>
    <t>Emily Lewis</t>
  </si>
  <si>
    <t>Emily Scott</t>
  </si>
  <si>
    <t>Emma Brown</t>
  </si>
  <si>
    <t>Emma Hall</t>
  </si>
  <si>
    <t>Fatima Clark</t>
  </si>
  <si>
    <t>Fatima Hall</t>
  </si>
  <si>
    <t>Fatima Johnson</t>
  </si>
  <si>
    <t>Fatima Torres</t>
  </si>
  <si>
    <t>Fatima Young</t>
  </si>
  <si>
    <t>Grace Brown</t>
  </si>
  <si>
    <t>Grace Jones</t>
  </si>
  <si>
    <t>Grace Wright</t>
  </si>
  <si>
    <t>Hannah Jones</t>
  </si>
  <si>
    <t>Hannah King</t>
  </si>
  <si>
    <t>Hannah Young</t>
  </si>
  <si>
    <t>James Davis</t>
  </si>
  <si>
    <t>James Garcia</t>
  </si>
  <si>
    <t>John Garcia</t>
  </si>
  <si>
    <t>John Williams</t>
  </si>
  <si>
    <t>Liam Brown</t>
  </si>
  <si>
    <t>Liam Clark</t>
  </si>
  <si>
    <t>Mary Jones</t>
  </si>
  <si>
    <t>Mary King</t>
  </si>
  <si>
    <t>Mary Williams</t>
  </si>
  <si>
    <t>Michael Clark</t>
  </si>
  <si>
    <t>Michael Davis</t>
  </si>
  <si>
    <t>Michael Jones</t>
  </si>
  <si>
    <t>Mr James OKOROCHA:Benson OKOROCHA</t>
  </si>
  <si>
    <t>Mr OLABODE JOHNSON:Olaolu Johnson</t>
  </si>
  <si>
    <t>Olivia Lewis</t>
  </si>
  <si>
    <t>Olivia Wright</t>
  </si>
  <si>
    <t>Peter Garcia</t>
  </si>
  <si>
    <t>Rose Davis</t>
  </si>
  <si>
    <t>Rose Johnson</t>
  </si>
  <si>
    <t>Rose Smith</t>
  </si>
  <si>
    <t>Rose Walker</t>
  </si>
  <si>
    <t>Sophia Smith</t>
  </si>
  <si>
    <t>Sophia Torres</t>
  </si>
  <si>
    <t>William Clark</t>
  </si>
  <si>
    <t>William Garcia</t>
  </si>
  <si>
    <t>William Jones</t>
  </si>
  <si>
    <t>William Wright</t>
  </si>
  <si>
    <t>Ahmed Hall</t>
  </si>
  <si>
    <t>Ahmed Jones</t>
  </si>
  <si>
    <t>Ahmed King</t>
  </si>
  <si>
    <t>Ahmed Miller</t>
  </si>
  <si>
    <t>Ahmed Wright</t>
  </si>
  <si>
    <t>Aisha Davis</t>
  </si>
  <si>
    <t>Aisha Johnson</t>
  </si>
  <si>
    <t>Aisha Miller</t>
  </si>
  <si>
    <t>Aisha Smith</t>
  </si>
  <si>
    <t>Aisha Wright</t>
  </si>
  <si>
    <t>Charles Jones</t>
  </si>
  <si>
    <t>Charles Smith</t>
  </si>
  <si>
    <t>Daniel Harris</t>
  </si>
  <si>
    <t>Daniel Jones</t>
  </si>
  <si>
    <t>Daniel Young</t>
  </si>
  <si>
    <t>David Brown</t>
  </si>
  <si>
    <t>David Johnson</t>
  </si>
  <si>
    <t>Emily Clark</t>
  </si>
  <si>
    <t>Emma Davis</t>
  </si>
  <si>
    <t>Emma Wright</t>
  </si>
  <si>
    <t>Emma Young</t>
  </si>
  <si>
    <t>Fatima Davis</t>
  </si>
  <si>
    <t>Fatima Harris</t>
  </si>
  <si>
    <t>Fatima Jones</t>
  </si>
  <si>
    <t>Fatima Williams</t>
  </si>
  <si>
    <t>Grace Davis</t>
  </si>
  <si>
    <t>Grace Harris</t>
  </si>
  <si>
    <t>Grace Johnson</t>
  </si>
  <si>
    <t>Hannah Allen</t>
  </si>
  <si>
    <t>Hannah Brown</t>
  </si>
  <si>
    <t>Hannah Garcia</t>
  </si>
  <si>
    <t>Hannah Johnson</t>
  </si>
  <si>
    <t>Hannah Lewis</t>
  </si>
  <si>
    <t>Hannah Miller</t>
  </si>
  <si>
    <t>Hannah Nguyen</t>
  </si>
  <si>
    <t>Hannah Smith</t>
  </si>
  <si>
    <t>Hannah Williams</t>
  </si>
  <si>
    <t>James King</t>
  </si>
  <si>
    <t>James Lewis</t>
  </si>
  <si>
    <t>James Miller</t>
  </si>
  <si>
    <t>James Nguyen</t>
  </si>
  <si>
    <t>James Walker</t>
  </si>
  <si>
    <t>James Williams</t>
  </si>
  <si>
    <t>John Davis</t>
  </si>
  <si>
    <t>John Johnson</t>
  </si>
  <si>
    <t>John Jones</t>
  </si>
  <si>
    <t>John Nguyen</t>
  </si>
  <si>
    <t>Liam Williams</t>
  </si>
  <si>
    <t>Mary Clark</t>
  </si>
  <si>
    <t>Mary Torres</t>
  </si>
  <si>
    <t>Mary Wright</t>
  </si>
  <si>
    <t>Mary Young</t>
  </si>
  <si>
    <t>Mr James OKOROCHA:Williams OKOROCHA</t>
  </si>
  <si>
    <t>Olivia Hall</t>
  </si>
  <si>
    <t>Olivia Harris</t>
  </si>
  <si>
    <t>Olivia Scott</t>
  </si>
  <si>
    <t>Olivia Williams</t>
  </si>
  <si>
    <t>Peter Brown</t>
  </si>
  <si>
    <t>Peter Davis</t>
  </si>
  <si>
    <t>Peter Torres</t>
  </si>
  <si>
    <t>Rose Clark</t>
  </si>
  <si>
    <t>Rose Hall</t>
  </si>
  <si>
    <t>Rose Jones</t>
  </si>
  <si>
    <t>Rose Wright</t>
  </si>
  <si>
    <t>Sophia Allen</t>
  </si>
  <si>
    <t>Sophia Davis</t>
  </si>
  <si>
    <t>Sophia Miller</t>
  </si>
  <si>
    <t>William Hall</t>
  </si>
  <si>
    <t>William Lewis</t>
  </si>
  <si>
    <t>William Miller</t>
  </si>
  <si>
    <t>William Smith</t>
  </si>
  <si>
    <t>Ahmed Johnson</t>
  </si>
  <si>
    <t>Ahmed Lewis</t>
  </si>
  <si>
    <t>Ahmed Nguyen</t>
  </si>
  <si>
    <t>Ahmed Walker</t>
  </si>
  <si>
    <t>Aisha Hall</t>
  </si>
  <si>
    <t>Aisha Scott</t>
  </si>
  <si>
    <t>Charles Harris</t>
  </si>
  <si>
    <t>Charles King</t>
  </si>
  <si>
    <t>Daniel Johnson</t>
  </si>
  <si>
    <t>Daniel Walker</t>
  </si>
  <si>
    <t>Daniel Williams</t>
  </si>
  <si>
    <t>David Hall</t>
  </si>
  <si>
    <t>David King</t>
  </si>
  <si>
    <t>David Smith</t>
  </si>
  <si>
    <t>Emily Allen</t>
  </si>
  <si>
    <t>Emily Jones</t>
  </si>
  <si>
    <t>Emily Torres</t>
  </si>
  <si>
    <t>Emily Williams</t>
  </si>
  <si>
    <t>Emily Wright</t>
  </si>
  <si>
    <t>Emma Allen</t>
  </si>
  <si>
    <t>Emma Harris</t>
  </si>
  <si>
    <t>Emma Scott</t>
  </si>
  <si>
    <t>Emma Torres</t>
  </si>
  <si>
    <t>Engr. OSADOLOR OGEDENGBE:Etinosa OGEDENGBE</t>
  </si>
  <si>
    <t>Engr. OSADOLOR OGEDENGBE:Patience OGEDENGBE</t>
  </si>
  <si>
    <t>Fatima Garcia</t>
  </si>
  <si>
    <t>Fatima Wright</t>
  </si>
  <si>
    <t>Grace Allen</t>
  </si>
  <si>
    <t>Grace Clark</t>
  </si>
  <si>
    <t>Hannah Clark</t>
  </si>
  <si>
    <t>Hannah Wright</t>
  </si>
  <si>
    <t>James Allen</t>
  </si>
  <si>
    <t>James Clark</t>
  </si>
  <si>
    <t>James Harris</t>
  </si>
  <si>
    <t>James Johnson</t>
  </si>
  <si>
    <t>James Jones</t>
  </si>
  <si>
    <t>James Smith</t>
  </si>
  <si>
    <t>John Allen</t>
  </si>
  <si>
    <t>John Lewis</t>
  </si>
  <si>
    <t>John Miller</t>
  </si>
  <si>
    <t>John Smith</t>
  </si>
  <si>
    <t>Liam Davis</t>
  </si>
  <si>
    <t>Liam Garcia</t>
  </si>
  <si>
    <t>Liam Miller</t>
  </si>
  <si>
    <t>Liam Wright</t>
  </si>
  <si>
    <t>Mary Allen</t>
  </si>
  <si>
    <t>Mary Hall</t>
  </si>
  <si>
    <t>Mary Lewis</t>
  </si>
  <si>
    <t>Michael Allen</t>
  </si>
  <si>
    <t>Michael Garcia</t>
  </si>
  <si>
    <t>Michael Johnson</t>
  </si>
  <si>
    <t>Michael Torres</t>
  </si>
  <si>
    <t>Olivia Garcia</t>
  </si>
  <si>
    <t>Olivia Jones</t>
  </si>
  <si>
    <t>Olivia Smith</t>
  </si>
  <si>
    <t>Olivia Walker</t>
  </si>
  <si>
    <t>Peter Hall</t>
  </si>
  <si>
    <t>Peter Scott</t>
  </si>
  <si>
    <t>Peter Smith</t>
  </si>
  <si>
    <t>Peter Williams</t>
  </si>
  <si>
    <t>Rose Garcia</t>
  </si>
  <si>
    <t>Rose Nguyen</t>
  </si>
  <si>
    <t>Sophia King</t>
  </si>
  <si>
    <t>Sophia Nguyen</t>
  </si>
  <si>
    <t>Sophia Williams</t>
  </si>
  <si>
    <t>William Johnson</t>
  </si>
  <si>
    <t>William Torres</t>
  </si>
  <si>
    <t>Ahmed Garcia</t>
  </si>
  <si>
    <t>Ahmed Torres</t>
  </si>
  <si>
    <t>Aisha Garcia</t>
  </si>
  <si>
    <t>Aisha Harris</t>
  </si>
  <si>
    <t>Aisha King</t>
  </si>
  <si>
    <t>Aisha Nguyen</t>
  </si>
  <si>
    <t>Charles Brown</t>
  </si>
  <si>
    <t>Charles Hall</t>
  </si>
  <si>
    <t>Charles Nguyen</t>
  </si>
  <si>
    <t>Daniel Lewis</t>
  </si>
  <si>
    <t>Daniel Scott</t>
  </si>
  <si>
    <t>Daniel Wright</t>
  </si>
  <si>
    <t>David Jones</t>
  </si>
  <si>
    <t>David Miller</t>
  </si>
  <si>
    <t>David Wright</t>
  </si>
  <si>
    <t>Emily Davis</t>
  </si>
  <si>
    <t>Emily Miller</t>
  </si>
  <si>
    <t>Emily Young</t>
  </si>
  <si>
    <t>Emma Garcia</t>
  </si>
  <si>
    <t>Emma Lewis</t>
  </si>
  <si>
    <t>Emma Nguyen</t>
  </si>
  <si>
    <t>Emma Williams</t>
  </si>
  <si>
    <t>Fatima Brown</t>
  </si>
  <si>
    <t>Fatima Walker</t>
  </si>
  <si>
    <t>Grace Hall</t>
  </si>
  <si>
    <t>Grace Lewis</t>
  </si>
  <si>
    <t>Grace Miller</t>
  </si>
  <si>
    <t>James Brown</t>
  </si>
  <si>
    <t>John King</t>
  </si>
  <si>
    <t>John Torres</t>
  </si>
  <si>
    <t>Liam Allen</t>
  </si>
  <si>
    <t>Liam Harris</t>
  </si>
  <si>
    <t>Liam Jones</t>
  </si>
  <si>
    <t>Liam Lewis</t>
  </si>
  <si>
    <t>Mary Brown</t>
  </si>
  <si>
    <t>Mary Garcia</t>
  </si>
  <si>
    <t>Mary Scott</t>
  </si>
  <si>
    <t>Michael Brown</t>
  </si>
  <si>
    <t>Michael Hall</t>
  </si>
  <si>
    <t>Michael Harris</t>
  </si>
  <si>
    <t>Michael Young</t>
  </si>
  <si>
    <t>Olivia Davis</t>
  </si>
  <si>
    <t>Olivia King</t>
  </si>
  <si>
    <t>Olivia Miller</t>
  </si>
  <si>
    <t>Olivia Torres</t>
  </si>
  <si>
    <t>Olivia Young</t>
  </si>
  <si>
    <t>Peter Clark</t>
  </si>
  <si>
    <t>Peter Jones</t>
  </si>
  <si>
    <t>Peter Nguyen</t>
  </si>
  <si>
    <t>Rose Allen</t>
  </si>
  <si>
    <t>Rose Harris</t>
  </si>
  <si>
    <t>Rose King</t>
  </si>
  <si>
    <t>Rose Torres</t>
  </si>
  <si>
    <t>Rose Young</t>
  </si>
  <si>
    <t>Sophia Brown</t>
  </si>
  <si>
    <t>Sophia Hall</t>
  </si>
  <si>
    <t>Sophia Scott</t>
  </si>
  <si>
    <t>Sophia Young</t>
  </si>
  <si>
    <t>William Davis</t>
  </si>
  <si>
    <t>William Harris</t>
  </si>
  <si>
    <t>William Nguyen</t>
  </si>
  <si>
    <t>William Walker</t>
  </si>
  <si>
    <t>William Young</t>
  </si>
  <si>
    <t>Ahmed Smith</t>
  </si>
  <si>
    <t>Ahmed Williams</t>
  </si>
  <si>
    <t>Charles Garcia</t>
  </si>
  <si>
    <t>Charles Walker</t>
  </si>
  <si>
    <t>Charles Williams</t>
  </si>
  <si>
    <t>Daniel Garcia</t>
  </si>
  <si>
    <t>Daniel Nguyen</t>
  </si>
  <si>
    <t>David Davis</t>
  </si>
  <si>
    <t>David Garcia</t>
  </si>
  <si>
    <t>David Harris</t>
  </si>
  <si>
    <t>David Lewis</t>
  </si>
  <si>
    <t>Emily Brown</t>
  </si>
  <si>
    <t>Emily Hall</t>
  </si>
  <si>
    <t>Emily King</t>
  </si>
  <si>
    <t>Emily Walker</t>
  </si>
  <si>
    <t>Emma Clark</t>
  </si>
  <si>
    <t>Emma Miller</t>
  </si>
  <si>
    <t>Emma Smith</t>
  </si>
  <si>
    <t>Emma Walker</t>
  </si>
  <si>
    <t>Fatima Lewis</t>
  </si>
  <si>
    <t>Fatima Nguyen</t>
  </si>
  <si>
    <t>Fatima Smith</t>
  </si>
  <si>
    <t>Grace King</t>
  </si>
  <si>
    <t>Grace Young</t>
  </si>
  <si>
    <t>Hannah Hall</t>
  </si>
  <si>
    <t>James Hall</t>
  </si>
  <si>
    <t>James Scott</t>
  </si>
  <si>
    <t>James Wright</t>
  </si>
  <si>
    <t>James Young</t>
  </si>
  <si>
    <t>John Brown</t>
  </si>
  <si>
    <t>John Clark</t>
  </si>
  <si>
    <t>John Young</t>
  </si>
  <si>
    <t>Liam King</t>
  </si>
  <si>
    <t>Liam Scott</t>
  </si>
  <si>
    <t>Liam Smith</t>
  </si>
  <si>
    <t>Liam Torres</t>
  </si>
  <si>
    <t>Liam Young</t>
  </si>
  <si>
    <t>Mary Davis</t>
  </si>
  <si>
    <t>Mary Harris</t>
  </si>
  <si>
    <t>Mary Johnson</t>
  </si>
  <si>
    <t>Mary Smith</t>
  </si>
  <si>
    <t>Michael Lewis</t>
  </si>
  <si>
    <t>Michael Williams</t>
  </si>
  <si>
    <t>Michael Wright</t>
  </si>
  <si>
    <t>Peter Johnson</t>
  </si>
  <si>
    <t>Peter Walker</t>
  </si>
  <si>
    <t>Peter Young</t>
  </si>
  <si>
    <t>Rose Brown</t>
  </si>
  <si>
    <t>Rose Miller</t>
  </si>
  <si>
    <t>Rose Scott</t>
  </si>
  <si>
    <t>Sophia Harris</t>
  </si>
  <si>
    <t>Sophia Wright</t>
  </si>
  <si>
    <t>William Allen</t>
  </si>
  <si>
    <t>William Williams</t>
  </si>
  <si>
    <t>100 Level</t>
  </si>
  <si>
    <t>200 Level</t>
  </si>
  <si>
    <t>200 LEVEL</t>
  </si>
  <si>
    <t>300 Level</t>
  </si>
  <si>
    <t>300 LEVEL</t>
  </si>
  <si>
    <t>400 Level</t>
  </si>
  <si>
    <t>400 LEVEL</t>
  </si>
  <si>
    <t>500 Level</t>
  </si>
  <si>
    <t>600 Level</t>
  </si>
  <si>
    <t>2023/2024 ACADEMIC SESSION</t>
  </si>
  <si>
    <t>FULL TIME</t>
  </si>
  <si>
    <t>PART TIME</t>
  </si>
  <si>
    <t>1ST SEMESTER</t>
  </si>
  <si>
    <t>2ND SEMESTER</t>
  </si>
  <si>
    <t>PUBLIC &amp; PRIVATE LAW</t>
  </si>
  <si>
    <t>PUBLIC HEALTH</t>
  </si>
  <si>
    <t>LABORATORY MEDICINE</t>
  </si>
  <si>
    <t>GEOGRAPHY</t>
  </si>
  <si>
    <t>POLITICAL SCIENCE</t>
  </si>
  <si>
    <t>BUSINESS LAW</t>
  </si>
  <si>
    <t>AFRICAN &amp; ASIAN STUDIES</t>
  </si>
  <si>
    <t>HEALTH &amp; HUMAN KINETICS</t>
  </si>
  <si>
    <t>BASIC MEDICAL SCIENCE</t>
  </si>
  <si>
    <t>COMMERCIAL LAW</t>
  </si>
  <si>
    <t>ENGLISH</t>
  </si>
  <si>
    <t>HEALTH MANAGEMENT</t>
  </si>
  <si>
    <t>SOCIOLOGY</t>
  </si>
  <si>
    <t>CREATIVE ARTS</t>
  </si>
  <si>
    <t>SCIENCE EDUCATION</t>
  </si>
  <si>
    <t>LINGUISTICS</t>
  </si>
  <si>
    <t>ECONOMICS</t>
  </si>
  <si>
    <t>INTERNATIONAL &amp; ISLAMIC LAW</t>
  </si>
  <si>
    <t>200 -600 Level</t>
  </si>
  <si>
    <t>Total FACULTY OF ARTS</t>
  </si>
  <si>
    <t>Total FACULTY OF EDUCATION</t>
  </si>
  <si>
    <t>Total FACULTY OF LAW</t>
  </si>
  <si>
    <t>Total FACULTY OF MEDICINE</t>
  </si>
  <si>
    <t>Total FACULTY OF SOCIAL SCIENCES</t>
  </si>
  <si>
    <t>TOTAL</t>
  </si>
  <si>
    <t>Jan - Dec 24</t>
  </si>
  <si>
    <t>% of Row</t>
  </si>
  <si>
    <t>Ordinary Income/Expense</t>
  </si>
  <si>
    <t>Income</t>
  </si>
  <si>
    <t>21000 · REVENUE</t>
  </si>
  <si>
    <t>21005 · School Fees</t>
  </si>
  <si>
    <t>21010 · Registration Fees</t>
  </si>
  <si>
    <t>21015 · Acceptance Fees</t>
  </si>
  <si>
    <t>21020 · Faculty Fees</t>
  </si>
  <si>
    <t>21030 · Portal Subscription</t>
  </si>
  <si>
    <t>21040 · Examination Fees</t>
  </si>
  <si>
    <t>Total 21000 · REVENUE</t>
  </si>
  <si>
    <t>Total Income</t>
  </si>
  <si>
    <t>Cost of Goods Sold</t>
  </si>
  <si>
    <t>26000 · SCHOOL RUNNING COST</t>
  </si>
  <si>
    <t>26005 · Academic Staff Salaries</t>
  </si>
  <si>
    <t>26010 · Cost of Consultancy</t>
  </si>
  <si>
    <t>26015 · Chemicals &amp; Lab Consumptions</t>
  </si>
  <si>
    <t>Total 26000 · SCHOOL RUNNING COST</t>
  </si>
  <si>
    <t>Total COGS</t>
  </si>
  <si>
    <t>Gross Profit</t>
  </si>
  <si>
    <t>Net Ordinary Income</t>
  </si>
  <si>
    <t>Net Income</t>
  </si>
  <si>
    <t>% of Column</t>
  </si>
  <si>
    <t>22000 · OTHER INCOMES</t>
  </si>
  <si>
    <t>22005 · Income from Sales of Water</t>
  </si>
  <si>
    <t>22010 · Rent Income</t>
  </si>
  <si>
    <t>Total 22000 · OTHER INCOMES</t>
  </si>
  <si>
    <t>Total PART TIME</t>
  </si>
  <si>
    <t>PART TIME STUDENTS OLD</t>
  </si>
  <si>
    <t>PART TIME STUDENTS NEW</t>
  </si>
  <si>
    <t>Total FULL TIME</t>
  </si>
  <si>
    <t>FULL TIME STUDENTS OLD</t>
  </si>
  <si>
    <t>FULL TIME STUDENTS NEW</t>
  </si>
  <si>
    <t>Avg Price</t>
  </si>
  <si>
    <t>% of Sales</t>
  </si>
  <si>
    <t>Amount</t>
  </si>
  <si>
    <t>Qty</t>
  </si>
  <si>
    <t>COGS</t>
  </si>
  <si>
    <t>Avg COGS</t>
  </si>
  <si>
    <t>Gross Margin</t>
  </si>
  <si>
    <t>Gross Margin %</t>
  </si>
  <si>
    <t>GENERAL</t>
  </si>
  <si>
    <t>Inventory</t>
  </si>
  <si>
    <t>Sales of Bottle Water (Sales of Bottle Water)</t>
  </si>
  <si>
    <t>Sales of Sachet Water (Sales of Sachet Water)</t>
  </si>
  <si>
    <t>Total Inventory</t>
  </si>
  <si>
    <t>Service</t>
  </si>
  <si>
    <t>Income from Rental (Being rent collected from shops)</t>
  </si>
  <si>
    <t>Total Service</t>
  </si>
  <si>
    <t>Total GENERAL</t>
  </si>
  <si>
    <t>ASSETS</t>
  </si>
  <si>
    <t>Current Asset Turnover</t>
  </si>
  <si>
    <t>Current Assets</t>
  </si>
  <si>
    <t>TOTAL ASSETS</t>
  </si>
  <si>
    <t>=</t>
  </si>
  <si>
    <t>Total Revenue</t>
  </si>
  <si>
    <t>LIABILITIES &amp; EQUITY</t>
  </si>
  <si>
    <t>Equity</t>
  </si>
  <si>
    <t>Total Equity</t>
  </si>
  <si>
    <t>TOTAL LIABILITIES &amp; EQUITY</t>
  </si>
  <si>
    <t>Fixed Assets</t>
  </si>
  <si>
    <t>Fixed Asset Utilization</t>
  </si>
  <si>
    <t>1000 · PROPERTY, PLANT &amp; EQUIPMENT</t>
  </si>
  <si>
    <t>Total Fixed Assets</t>
  </si>
  <si>
    <t>Revenue from Core Activities</t>
  </si>
  <si>
    <t>Total Revenue</t>
  </si>
  <si>
    <t>Accounts Receivable</t>
  </si>
  <si>
    <t>Average Debtors</t>
  </si>
  <si>
    <t>6500 · TRADE RECIEVALBES</t>
  </si>
  <si>
    <t>Total Accounts Receivable</t>
  </si>
  <si>
    <t>Total Current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</si>
</sst>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#%;\-#,##0.0#%"/>
    <numFmt numFmtId="165" formatCode="#,##0.00###;\-#,##0.00###"/>
  </numFmts>
  <fonts count="1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8"/>
      <name val="Calibri"/>
      <family val="2"/>
      <scheme val="minor"/>
    </font>
    <font>
      <sz val="11"/>
      <color rgb="FF323232"/>
      <name val="Arial Black"/>
      <family val="2"/>
    </font>
    <font>
      <sz val="11"/>
      <color theme="1"/>
      <name val="Arial Black"/>
      <family val="2"/>
    </font>
    <font>
      <sz val="11"/>
      <color theme="1"/>
      <name val="Calibri"/>
      <family val="2"/>
      <scheme val="minor"/>
    </font>
    <font>
      <b/>
      <sz val="24"/>
      <color rgb="FF1F2C8F"/>
      <name val="Times New Roman"/>
      <family val="1"/>
    </font>
    <font>
      <b/>
      <sz val="12"/>
      <color rgb="FF32323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32323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6" fillId="2" borderId="0" xfId="0" applyFont="1" applyFill="1"/>
    <xf numFmtId="49" fontId="5" fillId="2" borderId="0" xfId="0" applyNumberFormat="1" applyFont="1" applyFill="1"/>
    <xf numFmtId="49" fontId="5" fillId="3" borderId="0" xfId="0" applyNumberFormat="1" applyFont="1" applyFill="1"/>
    <xf numFmtId="0" fontId="6" fillId="3" borderId="0" xfId="0" applyFont="1" applyFill="1"/>
    <xf numFmtId="0" fontId="6" fillId="4" borderId="0" xfId="0" applyFont="1" applyFill="1"/>
    <xf numFmtId="49" fontId="1" fillId="5" borderId="0" xfId="0" applyNumberFormat="1" applyFont="1" applyFill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39" fontId="2" fillId="0" borderId="0" xfId="0" applyNumberFormat="1" applyFont="1"/>
    <xf numFmtId="164" fontId="2" fillId="0" borderId="0" xfId="0" applyNumberFormat="1" applyFont="1"/>
    <xf numFmtId="39" fontId="2" fillId="0" borderId="3" xfId="0" applyNumberFormat="1" applyFont="1" applyBorder="1"/>
    <xf numFmtId="164" fontId="2" fillId="0" borderId="3" xfId="0" applyNumberFormat="1" applyFont="1" applyBorder="1"/>
    <xf numFmtId="39" fontId="2" fillId="0" borderId="4" xfId="0" applyNumberFormat="1" applyFont="1" applyBorder="1"/>
    <xf numFmtId="164" fontId="2" fillId="0" borderId="4" xfId="0" applyNumberFormat="1" applyFont="1" applyBorder="1"/>
    <xf numFmtId="39" fontId="1" fillId="0" borderId="5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0" fillId="6" borderId="0" xfId="0" applyNumberFormat="1" applyFill="1"/>
    <xf numFmtId="49" fontId="0" fillId="6" borderId="0" xfId="0" applyNumberFormat="1" applyFill="1" applyAlignment="1">
      <alignment horizontal="center"/>
    </xf>
    <xf numFmtId="49" fontId="2" fillId="6" borderId="0" xfId="0" applyNumberFormat="1" applyFont="1" applyFill="1"/>
    <xf numFmtId="49" fontId="1" fillId="6" borderId="0" xfId="0" applyNumberFormat="1" applyFont="1" applyFill="1"/>
    <xf numFmtId="39" fontId="2" fillId="0" borderId="6" xfId="0" applyNumberFormat="1" applyFont="1" applyBorder="1"/>
    <xf numFmtId="164" fontId="2" fillId="0" borderId="6" xfId="0" applyNumberFormat="1" applyFont="1" applyBorder="1"/>
    <xf numFmtId="165" fontId="1" fillId="0" borderId="5" xfId="0" applyNumberFormat="1" applyFont="1" applyBorder="1"/>
    <xf numFmtId="165" fontId="2" fillId="0" borderId="0" xfId="0" applyNumberFormat="1" applyFont="1"/>
    <xf numFmtId="165" fontId="2" fillId="0" borderId="6" xfId="0" applyNumberFormat="1" applyFont="1" applyBorder="1"/>
    <xf numFmtId="165" fontId="2" fillId="0" borderId="4" xfId="0" applyNumberFormat="1" applyFont="1" applyBorder="1"/>
    <xf numFmtId="39" fontId="1" fillId="0" borderId="0" xfId="0" applyNumberFormat="1" applyFont="1"/>
    <xf numFmtId="164" fontId="1" fillId="0" borderId="0" xfId="0" applyNumberFormat="1" applyFont="1"/>
    <xf numFmtId="0" fontId="8" fillId="0" borderId="0" xfId="0" applyFont="1"/>
    <xf numFmtId="0" fontId="0" fillId="0" borderId="7" xfId="0" applyBorder="1"/>
    <xf numFmtId="0" fontId="9" fillId="0" borderId="0" xfId="0" applyFont="1"/>
    <xf numFmtId="0" fontId="9" fillId="0" borderId="7" xfId="0" applyFont="1" applyBorder="1"/>
    <xf numFmtId="0" fontId="10" fillId="0" borderId="7" xfId="0" applyFont="1" applyBorder="1"/>
    <xf numFmtId="0" fontId="10" fillId="0" borderId="0" xfId="0" applyFont="1"/>
    <xf numFmtId="39" fontId="10" fillId="0" borderId="7" xfId="0" applyNumberFormat="1" applyFont="1" applyBorder="1" applyAlignment="1">
      <alignment horizontal="center"/>
    </xf>
    <xf numFmtId="39" fontId="9" fillId="0" borderId="0" xfId="0" applyNumberFormat="1" applyFont="1" applyAlignment="1">
      <alignment horizontal="center"/>
    </xf>
    <xf numFmtId="2" fontId="10" fillId="0" borderId="0" xfId="0" applyNumberFormat="1" applyFont="1"/>
    <xf numFmtId="0" fontId="11" fillId="0" borderId="0" xfId="0" applyFont="1"/>
    <xf numFmtId="39" fontId="10" fillId="0" borderId="7" xfId="0" applyNumberFormat="1" applyFont="1" applyBorder="1"/>
    <xf numFmtId="39" fontId="10" fillId="0" borderId="0" xfId="0" applyNumberFormat="1" applyFont="1"/>
    <xf numFmtId="43" fontId="10" fillId="0" borderId="0" xfId="2" applyFont="1"/>
    <xf numFmtId="0" fontId="12" fillId="0" borderId="0" xfId="0" applyFont="1"/>
    <xf numFmtId="43" fontId="10" fillId="0" borderId="0" xfId="0" applyNumberFormat="1" applyFont="1"/>
  </cellXfs>
  <cellStyles count="3">
    <cellStyle name="Comma" xfId="2" builtinId="3"/>
    <cellStyle name="Normal" xfId="0" builtinId="0"/>
    <cellStyle name="Normal 2" xfId="1" xr:uid="{9AA7D759-456F-4568-AEB4-66064561C3C8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of Departmental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1A2-41D7-80D3-EE394610FFD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1A2-41D7-80D3-EE394610FFD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1A2-41D7-80D3-EE394610FFD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1A2-41D7-80D3-EE394610FFD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1A2-41D7-80D3-EE394610FFD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('% of Departmental Profit'!$G$1,'% of Departmental Profit'!$K$1,'% of Departmental Profit'!$O$1,'% of Departmental Profit'!$S$1,'% of Departmental Profit'!$W$1)</c:f>
              <c:strCache>
                <c:ptCount val="5"/>
                <c:pt idx="0">
                  <c:v>Total FACULTY OF ARTS</c:v>
                </c:pt>
                <c:pt idx="1">
                  <c:v>Total FACULTY OF EDUCATION</c:v>
                </c:pt>
                <c:pt idx="2">
                  <c:v>Total FACULTY OF LAW</c:v>
                </c:pt>
                <c:pt idx="3">
                  <c:v>Total FACULTY OF MEDICINE</c:v>
                </c:pt>
                <c:pt idx="4">
                  <c:v>Total FACULTY OF SOCIAL SCIENCES</c:v>
                </c:pt>
              </c:strCache>
            </c:strRef>
          </c:cat>
          <c:val>
            <c:numRef>
              <c:f>('% of Departmental Profit'!$G$23,'% of Departmental Profit'!$K$23,'% of Departmental Profit'!$O$23,'% of Departmental Profit'!$S$23,'% of Departmental Profit'!$W$23)</c:f>
              <c:numCache>
                <c:formatCode>#,##0.00_);\(#,##0.00\)</c:formatCode>
                <c:ptCount val="5"/>
                <c:pt idx="0">
                  <c:v>27830000</c:v>
                </c:pt>
                <c:pt idx="1">
                  <c:v>2230000</c:v>
                </c:pt>
                <c:pt idx="2">
                  <c:v>26765000</c:v>
                </c:pt>
                <c:pt idx="3">
                  <c:v>19465000</c:v>
                </c:pt>
                <c:pt idx="4">
                  <c:v>43325000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1A2-41D7-80D3-EE394610FFD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Composition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8F31-42D7-8F4B-071DB7796C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8F31-42D7-8F4B-071DB7796C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8F31-42D7-8F4B-071DB7796C9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7-8F31-42D7-8F4B-071DB7796C9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9-8F31-42D7-8F4B-071DB7796C9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B-8F31-42D7-8F4B-071DB7796C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D-8F31-42D7-8F4B-071DB7796C9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F-8F31-42D7-8F4B-071DB7796C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('Income Composition Percentage'!$F$6:$F$11,'Income Composition Percentage'!$F$14:$F$15)</c:f>
              <c:strCache>
                <c:ptCount val="8"/>
                <c:pt idx="0">
                  <c:v>21005 · School Fees</c:v>
                </c:pt>
                <c:pt idx="1">
                  <c:v>21010 · Registration Fees</c:v>
                </c:pt>
                <c:pt idx="2">
                  <c:v>21015 · Acceptance Fees</c:v>
                </c:pt>
                <c:pt idx="3">
                  <c:v>21020 · Faculty Fees</c:v>
                </c:pt>
                <c:pt idx="4">
                  <c:v>21030 · Portal Subscription</c:v>
                </c:pt>
                <c:pt idx="5">
                  <c:v>21040 · Examination Fees</c:v>
                </c:pt>
                <c:pt idx="6">
                  <c:v>22005 · Income from Sales of Water</c:v>
                </c:pt>
                <c:pt idx="7">
                  <c:v>22010 · Rent Income</c:v>
                </c:pt>
              </c:strCache>
            </c:strRef>
          </c:cat>
          <c:val>
            <c:numRef>
              <c:f>('Income Composition Percentage'!$G$6:$G$11,'Income Composition Percentage'!$G$14:$G$15)</c:f>
              <c:numCache>
                <c:formatCode>#,##0.00_);\(#,##0.00\)</c:formatCode>
                <c:ptCount val="8"/>
                <c:pt idx="0">
                  <c:v>95850000</c:v>
                </c:pt>
                <c:pt idx="1">
                  <c:v>1665000</c:v>
                </c:pt>
                <c:pt idx="2">
                  <c:v>9150000</c:v>
                </c:pt>
                <c:pt idx="3">
                  <c:v>21000000</c:v>
                </c:pt>
                <c:pt idx="4">
                  <c:v>7100000</c:v>
                </c:pt>
                <c:pt idx="5">
                  <c:v>24850000</c:v>
                </c:pt>
                <c:pt idx="6">
                  <c:v>25417500</c:v>
                </c:pt>
                <c:pt idx="7">
                  <c:v>12000000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F31-42D7-8F4B-071DB7796C93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Income Composition Percentage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C188-440A-ADDF-A7F1A08A78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C188-440A-ADDF-A7F1A08A78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('Income Composition Percentage'!$E$12,'Income Composition Percentage'!$E$16)</c:f>
              <c:strCache>
                <c:ptCount val="2"/>
                <c:pt idx="0">
                  <c:v>Total 21000 · REVENUE</c:v>
                </c:pt>
                <c:pt idx="1">
                  <c:v>Total 22000 · OTHER INCOMES</c:v>
                </c:pt>
              </c:strCache>
            </c:strRef>
          </c:cat>
          <c:val>
            <c:numRef>
              <c:f>('Income Composition Percentage'!$G$12,'Income Composition Percentage'!$G$16)</c:f>
              <c:numCache>
                <c:formatCode>#,##0.00_);\(#,##0.00\)</c:formatCode>
                <c:ptCount val="2"/>
                <c:pt idx="0">
                  <c:v>159615000</c:v>
                </c:pt>
                <c:pt idx="1">
                  <c:v>37417500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40A-ADDF-A7F1A08A78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Revenue By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284-4D5F-96EA-4517AC8F0F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284-4D5F-96EA-4517AC8F0F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284-4D5F-96EA-4517AC8F0F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284-4D5F-96EA-4517AC8F0F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('% of Revenue By Category'!$C$4:$C$5,'% of Revenue By Category'!$C$8:$C$9)</c:f>
              <c:strCache>
                <c:ptCount val="4"/>
                <c:pt idx="0">
                  <c:v>FULL TIME STUDENTS NEW</c:v>
                </c:pt>
                <c:pt idx="1">
                  <c:v>FULL TIME STUDENTS OLD</c:v>
                </c:pt>
                <c:pt idx="2">
                  <c:v>PART TIME STUDENTS NEW</c:v>
                </c:pt>
                <c:pt idx="3">
                  <c:v>PART TIME STUDENTS OLD</c:v>
                </c:pt>
              </c:strCache>
            </c:strRef>
          </c:cat>
          <c:val>
            <c:numRef>
              <c:f>('% of Revenue By Category'!$F$4:$F$5,'% of Revenue By Category'!$F$8:$F$9)</c:f>
              <c:numCache>
                <c:formatCode>#,##0.00_);\(#,##0.00\)</c:formatCode>
                <c:ptCount val="4"/>
                <c:pt idx="0">
                  <c:v>25425000</c:v>
                </c:pt>
                <c:pt idx="1">
                  <c:v>70200000</c:v>
                </c:pt>
                <c:pt idx="2">
                  <c:v>9120000</c:v>
                </c:pt>
                <c:pt idx="3">
                  <c:v>54870000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84-4D5F-96EA-4517AC8F0F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of Revenue By Category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19B-4865-8C0D-6616B6E7AA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19B-4865-8C0D-6616B6E7AAA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('% of Revenue By Category'!$B$6,'% of Revenue By Category'!$B$10)</c:f>
              <c:strCache>
                <c:ptCount val="2"/>
                <c:pt idx="0">
                  <c:v>Total FULL TIME</c:v>
                </c:pt>
                <c:pt idx="1">
                  <c:v>Total PART TIME</c:v>
                </c:pt>
              </c:strCache>
            </c:strRef>
          </c:cat>
          <c:val>
            <c:numRef>
              <c:f>('% of Revenue By Category'!$F$6,'% of Revenue By Category'!$F$10)</c:f>
              <c:numCache>
                <c:formatCode>#,##0.00_);\(#,##0.00\)</c:formatCode>
                <c:ptCount val="2"/>
                <c:pt idx="0">
                  <c:v>95625000</c:v>
                </c:pt>
                <c:pt idx="1">
                  <c:v>63990000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9B-4865-8C0D-6616B6E7AAA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Percentage (%) of Revenue for Other Incomes By Types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1-1DA4-4FDE-823B-964D075593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3-1DA4-4FDE-823B-964D075593B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  <c:extLst>
              <c:ext xmlns:c16="http://schemas.microsoft.com/office/drawing/2014/chart" uri="{C3380CC4-5D6E-409C-BE32-E72D297353CC}">
                <c16:uniqueId val="{00000005-1DA4-4FDE-823B-964D075593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('% of Revenue for Other Income'!$D$5:$D$6,'% of Revenue for Other Income'!$D$9)</c:f>
              <c:strCache>
                <c:ptCount val="3"/>
                <c:pt idx="0">
                  <c:v>Sales of Bottle Water (Sales of Bottle Water)</c:v>
                </c:pt>
                <c:pt idx="1">
                  <c:v>Sales of Sachet Water (Sales of Sachet Water)</c:v>
                </c:pt>
                <c:pt idx="2">
                  <c:v>Income from Rental (Being rent collected from shops)</c:v>
                </c:pt>
              </c:strCache>
            </c:strRef>
          </c:cat>
          <c:val>
            <c:numRef>
              <c:f>('% of Revenue for Other Income'!$G$5:$G$6,'% of Revenue for Other Income'!$G$9)</c:f>
              <c:numCache>
                <c:formatCode>#,##0.00_);\(#,##0.00\)</c:formatCode>
                <c:ptCount val="3"/>
                <c:pt idx="0">
                  <c:v>18240000</c:v>
                </c:pt>
                <c:pt idx="1">
                  <c:v>7177500</c:v>
                </c:pt>
                <c:pt idx="2">
                  <c:v>12000000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A4-4FDE-823B-964D075593B9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Level Percentage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91C-43F4-A0E0-1244ADCFF56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91C-43F4-A0E0-1244ADCFF56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('Number of Students'!$L$4,'Number of Students'!$L$10)</c:f>
              <c:strCache>
                <c:ptCount val="2"/>
                <c:pt idx="0">
                  <c:v>100 Level</c:v>
                </c:pt>
                <c:pt idx="1">
                  <c:v>200 -600 Level</c:v>
                </c:pt>
              </c:strCache>
            </c:strRef>
          </c:cat>
          <c:val>
            <c:numRef>
              <c:f>('Number of Students'!$M$4,'Number of Students'!$M$10)</c:f>
              <c:numCache>
                <c:formatCode>General</c:formatCode>
                <c:ptCount val="2"/>
                <c:pt idx="0">
                  <c:v>57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0-4761-BA41-2456CAD4CC6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Level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NG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NG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'Number of Students'!$L$4:$L$9</c:f>
              <c:strCache>
                <c:ptCount val="6"/>
                <c:pt idx="0">
                  <c:v>100 Level</c:v>
                </c:pt>
                <c:pt idx="1">
                  <c:v>200 Level</c:v>
                </c:pt>
                <c:pt idx="2">
                  <c:v>300 Level</c:v>
                </c:pt>
                <c:pt idx="3">
                  <c:v>400 Level</c:v>
                </c:pt>
                <c:pt idx="4">
                  <c:v>500 Level</c:v>
                </c:pt>
                <c:pt idx="5">
                  <c:v>600 Level</c:v>
                </c:pt>
              </c:strCache>
            </c:strRef>
          </c:cat>
          <c:val>
            <c:numRef>
              <c:f>'Number of Students'!$M$4:$M$9</c:f>
              <c:numCache>
                <c:formatCode>General</c:formatCode>
                <c:ptCount val="6"/>
                <c:pt idx="0">
                  <c:v>57</c:v>
                </c:pt>
                <c:pt idx="1">
                  <c:v>62</c:v>
                </c:pt>
                <c:pt idx="2">
                  <c:v>71</c:v>
                </c:pt>
                <c:pt idx="3">
                  <c:v>67</c:v>
                </c:pt>
                <c:pt idx="4">
                  <c:v>63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2-4661-849F-AE72C1D2B58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07703576"/>
        <c:axId val="307703904"/>
      </c:barChart>
      <c:valAx>
        <c:axId val="30770390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307703576"/>
        <c:crosses val="autoZero"/>
        <c:crossBetween val="between"/>
      </c:valAx>
      <c:catAx>
        <c:axId val="307703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NG"/>
          </a:p>
        </c:txPr>
        <c:crossAx val="307703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N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88900</xdr:colOff>
          <xdr:row>1</xdr:row>
          <xdr:rowOff>38100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765810</xdr:colOff>
      <xdr:row>23</xdr:row>
      <xdr:rowOff>137160</xdr:rowOff>
    </xdr:from>
    <xdr:to>
      <xdr:col>18</xdr:col>
      <xdr:colOff>582930</xdr:colOff>
      <xdr:row>38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88900</xdr:colOff>
          <xdr:row>1</xdr:row>
          <xdr:rowOff>38100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121920</xdr:colOff>
      <xdr:row>2</xdr:row>
      <xdr:rowOff>152400</xdr:rowOff>
    </xdr:from>
    <xdr:to>
      <xdr:col>17</xdr:col>
      <xdr:colOff>289560</xdr:colOff>
      <xdr:row>20</xdr:row>
      <xdr:rowOff>83820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304800</xdr:colOff>
      <xdr:row>2</xdr:row>
      <xdr:rowOff>160020</xdr:rowOff>
    </xdr:from>
    <xdr:to>
      <xdr:col>24</xdr:col>
      <xdr:colOff>304800</xdr:colOff>
      <xdr:row>20</xdr:row>
      <xdr:rowOff>99060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711200</xdr:colOff>
          <xdr:row>1</xdr:row>
          <xdr:rowOff>38100</xdr:rowOff>
        </xdr:to>
        <xdr:sp macro="" textlink="">
          <xdr:nvSpPr>
            <xdr:cNvPr id="6145" name="FILTER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41910</xdr:colOff>
      <xdr:row>1</xdr:row>
      <xdr:rowOff>0</xdr:rowOff>
    </xdr:from>
    <xdr:to>
      <xdr:col>17</xdr:col>
      <xdr:colOff>346710</xdr:colOff>
      <xdr:row>15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</xdr:colOff>
      <xdr:row>12</xdr:row>
      <xdr:rowOff>144780</xdr:rowOff>
    </xdr:from>
    <xdr:to>
      <xdr:col>7</xdr:col>
      <xdr:colOff>415290</xdr:colOff>
      <xdr:row>27</xdr:row>
      <xdr:rowOff>144780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298450</xdr:colOff>
          <xdr:row>1</xdr:row>
          <xdr:rowOff>38100</xdr:rowOff>
        </xdr:to>
        <xdr:sp macro="" textlink="">
          <xdr:nvSpPr>
            <xdr:cNvPr id="7169" name="FILTER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3810</xdr:colOff>
      <xdr:row>12</xdr:row>
      <xdr:rowOff>175260</xdr:rowOff>
    </xdr:from>
    <xdr:to>
      <xdr:col>8</xdr:col>
      <xdr:colOff>201930</xdr:colOff>
      <xdr:row>27</xdr:row>
      <xdr:rowOff>167640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22861</xdr:colOff>
      <xdr:row>12</xdr:row>
      <xdr:rowOff>6773</xdr:rowOff>
    </xdr:from>
    <xdr:to>
      <xdr:col>19</xdr:col>
      <xdr:colOff>60114</xdr:colOff>
      <xdr:row>23</xdr:row>
      <xdr:rowOff>181186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27092</xdr:colOff>
      <xdr:row>2</xdr:row>
      <xdr:rowOff>168487</xdr:rowOff>
    </xdr:from>
    <xdr:to>
      <xdr:col>19</xdr:col>
      <xdr:colOff>50799</xdr:colOff>
      <xdr:row>11</xdr:row>
      <xdr:rowOff>191347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501650</xdr:colOff>
          <xdr:row>1</xdr:row>
          <xdr:rowOff>38100</xdr:rowOff>
        </xdr:to>
        <xdr:sp macro="" textlink="">
          <xdr:nvSpPr>
            <xdr:cNvPr id="8193" name="FILTER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501650</xdr:colOff>
          <xdr:row>1</xdr:row>
          <xdr:rowOff>38100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298450</xdr:colOff>
          <xdr:row>1</xdr:row>
          <xdr:rowOff>38100</xdr:rowOff>
        </xdr:to>
        <xdr:sp macro="" textlink="">
          <xdr:nvSpPr>
            <xdr:cNvPr id="10241" name="FILTER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control" Target="../activeX/activeX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control" Target="../activeX/activeX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1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268E2-7676-47BE-860C-0B01E1372F39}">
  <sheetPr codeName="Sheet1"/>
  <dimension ref="A1:AC24"/>
  <sheetViews>
    <sheetView tabSelected="1" workbookViewId="0">
      <pane xSplit="6" ySplit="2" topLeftCell="G15" activePane="bottomRight" state="frozenSplit"/>
      <selection pane="topRight" activeCell="G1" sqref="G1"/>
      <selection pane="bottomLeft" activeCell="A3" sqref="A3"/>
      <selection pane="bottomRight" activeCell="F28" sqref="F28"/>
    </sheetView>
  </sheetViews>
  <sheetFormatPr defaultRowHeight="14.5" x14ac:dyDescent="0.35"/>
  <cols>
    <col min="1" max="5" width="3" style="26" customWidth="1"/>
    <col min="6" max="6" width="28.6328125" style="26" customWidth="1"/>
    <col min="7" max="7" width="14.453125" customWidth="1"/>
    <col min="8" max="8" width="2.36328125" customWidth="1"/>
    <col min="9" max="9" width="7.1796875" bestFit="1" customWidth="1"/>
    <col min="10" max="10" width="1.81640625" customWidth="1"/>
    <col min="11" max="11" width="9.90625" bestFit="1" customWidth="1"/>
    <col min="12" max="12" width="1.81640625" customWidth="1"/>
    <col min="13" max="13" width="7.1796875" bestFit="1" customWidth="1"/>
    <col min="14" max="14" width="2.08984375" customWidth="1"/>
    <col min="15" max="15" width="9.90625" bestFit="1" customWidth="1"/>
    <col min="16" max="16" width="2.36328125" customWidth="1"/>
    <col min="17" max="17" width="7.1796875" bestFit="1" customWidth="1"/>
    <col min="18" max="18" width="2" customWidth="1"/>
    <col min="19" max="19" width="9.90625" bestFit="1" customWidth="1"/>
    <col min="20" max="20" width="2.36328125" customWidth="1"/>
    <col min="21" max="21" width="7.1796875" bestFit="1" customWidth="1"/>
    <col min="22" max="22" width="1.81640625" customWidth="1"/>
    <col min="23" max="23" width="9.90625" bestFit="1" customWidth="1"/>
    <col min="24" max="24" width="2.36328125" customWidth="1"/>
    <col min="25" max="25" width="7.1796875" bestFit="1" customWidth="1"/>
    <col min="26" max="26" width="1.90625" customWidth="1"/>
    <col min="27" max="27" width="10.6328125" bestFit="1" customWidth="1"/>
    <col min="28" max="28" width="2.36328125" customWidth="1"/>
    <col min="29" max="29" width="7.1796875" bestFit="1" customWidth="1"/>
  </cols>
  <sheetData>
    <row r="1" spans="1:29" ht="15" thickBot="1" x14ac:dyDescent="0.4">
      <c r="A1" s="1"/>
      <c r="B1" s="1"/>
      <c r="C1" s="1"/>
      <c r="D1" s="1"/>
      <c r="E1" s="1"/>
      <c r="F1" s="1"/>
      <c r="G1" s="12" t="s">
        <v>413</v>
      </c>
      <c r="H1" s="13"/>
      <c r="I1" s="14"/>
      <c r="J1" s="27"/>
      <c r="K1" s="12" t="s">
        <v>414</v>
      </c>
      <c r="L1" s="13"/>
      <c r="M1" s="14"/>
      <c r="N1" s="27"/>
      <c r="O1" s="12" t="s">
        <v>415</v>
      </c>
      <c r="P1" s="13"/>
      <c r="Q1" s="14"/>
      <c r="R1" s="27"/>
      <c r="S1" s="12" t="s">
        <v>416</v>
      </c>
      <c r="T1" s="13"/>
      <c r="U1" s="14"/>
      <c r="V1" s="27"/>
      <c r="W1" s="12" t="s">
        <v>417</v>
      </c>
      <c r="X1" s="13"/>
      <c r="Y1" s="14"/>
      <c r="Z1" s="27"/>
      <c r="AA1" s="15" t="s">
        <v>418</v>
      </c>
      <c r="AB1" s="13"/>
      <c r="AC1" s="14"/>
    </row>
    <row r="2" spans="1:29" s="5" customFormat="1" ht="15.5" thickTop="1" thickBot="1" x14ac:dyDescent="0.4">
      <c r="A2" s="16"/>
      <c r="B2" s="16"/>
      <c r="C2" s="16"/>
      <c r="D2" s="16"/>
      <c r="E2" s="16"/>
      <c r="F2" s="16"/>
      <c r="G2" s="17" t="s">
        <v>419</v>
      </c>
      <c r="H2" s="3"/>
      <c r="I2" s="17" t="s">
        <v>420</v>
      </c>
      <c r="J2" s="28"/>
      <c r="K2" s="17" t="s">
        <v>419</v>
      </c>
      <c r="L2" s="3"/>
      <c r="M2" s="17" t="s">
        <v>420</v>
      </c>
      <c r="N2" s="28"/>
      <c r="O2" s="17" t="s">
        <v>419</v>
      </c>
      <c r="P2" s="3"/>
      <c r="Q2" s="17" t="s">
        <v>420</v>
      </c>
      <c r="R2" s="28"/>
      <c r="S2" s="17" t="s">
        <v>419</v>
      </c>
      <c r="T2" s="3"/>
      <c r="U2" s="17" t="s">
        <v>420</v>
      </c>
      <c r="V2" s="28"/>
      <c r="W2" s="17" t="s">
        <v>419</v>
      </c>
      <c r="X2" s="3"/>
      <c r="Y2" s="17" t="s">
        <v>420</v>
      </c>
      <c r="Z2" s="28"/>
      <c r="AA2" s="17" t="s">
        <v>419</v>
      </c>
      <c r="AB2" s="3"/>
      <c r="AC2" s="17" t="s">
        <v>420</v>
      </c>
    </row>
    <row r="3" spans="1:29" ht="15" thickTop="1" x14ac:dyDescent="0.35">
      <c r="A3" s="1"/>
      <c r="B3" s="1" t="s">
        <v>421</v>
      </c>
      <c r="C3" s="1"/>
      <c r="D3" s="1"/>
      <c r="E3" s="1"/>
      <c r="F3" s="1"/>
      <c r="G3" s="18"/>
      <c r="H3" s="2"/>
      <c r="I3" s="19"/>
      <c r="J3" s="29"/>
      <c r="K3" s="18"/>
      <c r="L3" s="2"/>
      <c r="M3" s="19"/>
      <c r="N3" s="29"/>
      <c r="O3" s="18"/>
      <c r="P3" s="2"/>
      <c r="Q3" s="19"/>
      <c r="R3" s="29"/>
      <c r="S3" s="18"/>
      <c r="T3" s="2"/>
      <c r="U3" s="19"/>
      <c r="V3" s="29"/>
      <c r="W3" s="18"/>
      <c r="X3" s="2"/>
      <c r="Y3" s="19"/>
      <c r="Z3" s="29"/>
      <c r="AA3" s="18"/>
      <c r="AB3" s="2"/>
      <c r="AC3" s="19"/>
    </row>
    <row r="4" spans="1:29" x14ac:dyDescent="0.35">
      <c r="A4" s="1"/>
      <c r="B4" s="1"/>
      <c r="C4" s="1"/>
      <c r="D4" s="1" t="s">
        <v>422</v>
      </c>
      <c r="E4" s="1"/>
      <c r="F4" s="1"/>
      <c r="G4" s="18"/>
      <c r="H4" s="2"/>
      <c r="I4" s="19"/>
      <c r="J4" s="29"/>
      <c r="K4" s="18"/>
      <c r="L4" s="2"/>
      <c r="M4" s="19"/>
      <c r="N4" s="29"/>
      <c r="O4" s="18"/>
      <c r="P4" s="2"/>
      <c r="Q4" s="19"/>
      <c r="R4" s="29"/>
      <c r="S4" s="18"/>
      <c r="T4" s="2"/>
      <c r="U4" s="19"/>
      <c r="V4" s="29"/>
      <c r="W4" s="18"/>
      <c r="X4" s="2"/>
      <c r="Y4" s="19"/>
      <c r="Z4" s="29"/>
      <c r="AA4" s="18"/>
      <c r="AB4" s="2"/>
      <c r="AC4" s="19"/>
    </row>
    <row r="5" spans="1:29" x14ac:dyDescent="0.35">
      <c r="A5" s="1"/>
      <c r="B5" s="1"/>
      <c r="C5" s="1"/>
      <c r="D5" s="1"/>
      <c r="E5" s="1" t="s">
        <v>423</v>
      </c>
      <c r="F5" s="1"/>
      <c r="G5" s="18"/>
      <c r="H5" s="2"/>
      <c r="I5" s="19"/>
      <c r="J5" s="29"/>
      <c r="K5" s="18"/>
      <c r="L5" s="2"/>
      <c r="M5" s="19"/>
      <c r="N5" s="29"/>
      <c r="O5" s="18"/>
      <c r="P5" s="2"/>
      <c r="Q5" s="19"/>
      <c r="R5" s="29"/>
      <c r="S5" s="18"/>
      <c r="T5" s="2"/>
      <c r="U5" s="19"/>
      <c r="V5" s="29"/>
      <c r="W5" s="18"/>
      <c r="X5" s="2"/>
      <c r="Y5" s="19"/>
      <c r="Z5" s="29"/>
      <c r="AA5" s="18"/>
      <c r="AB5" s="2"/>
      <c r="AC5" s="19"/>
    </row>
    <row r="6" spans="1:29" x14ac:dyDescent="0.35">
      <c r="A6" s="1"/>
      <c r="B6" s="1"/>
      <c r="C6" s="1"/>
      <c r="D6" s="1"/>
      <c r="E6" s="1"/>
      <c r="F6" s="1" t="s">
        <v>424</v>
      </c>
      <c r="G6" s="18">
        <v>19500000</v>
      </c>
      <c r="H6" s="2"/>
      <c r="I6" s="19">
        <v>0.20300000000000001</v>
      </c>
      <c r="J6" s="29"/>
      <c r="K6" s="18">
        <v>8300000</v>
      </c>
      <c r="L6" s="2"/>
      <c r="M6" s="19">
        <v>8.6999999999999994E-2</v>
      </c>
      <c r="N6" s="29"/>
      <c r="O6" s="18">
        <v>19400000</v>
      </c>
      <c r="P6" s="2"/>
      <c r="Q6" s="19">
        <v>0.20200000000000001</v>
      </c>
      <c r="R6" s="29"/>
      <c r="S6" s="18">
        <v>18550000</v>
      </c>
      <c r="T6" s="2"/>
      <c r="U6" s="19">
        <v>0.19400000000000001</v>
      </c>
      <c r="V6" s="29"/>
      <c r="W6" s="18">
        <v>30100000</v>
      </c>
      <c r="X6" s="2"/>
      <c r="Y6" s="19">
        <v>0.314</v>
      </c>
      <c r="Z6" s="29"/>
      <c r="AA6" s="18">
        <f t="shared" ref="AA6:AA13" si="0">ROUND(G6+K6+O6+S6+W6,5)</f>
        <v>95850000</v>
      </c>
      <c r="AB6" s="2"/>
      <c r="AC6" s="19">
        <v>1</v>
      </c>
    </row>
    <row r="7" spans="1:29" x14ac:dyDescent="0.35">
      <c r="A7" s="1"/>
      <c r="B7" s="1"/>
      <c r="C7" s="1"/>
      <c r="D7" s="1"/>
      <c r="E7" s="1"/>
      <c r="F7" s="1" t="s">
        <v>425</v>
      </c>
      <c r="G7" s="18">
        <v>425000</v>
      </c>
      <c r="H7" s="2"/>
      <c r="I7" s="19">
        <v>0.255</v>
      </c>
      <c r="J7" s="29"/>
      <c r="K7" s="18">
        <v>215000</v>
      </c>
      <c r="L7" s="2"/>
      <c r="M7" s="19">
        <v>0.129</v>
      </c>
      <c r="N7" s="29"/>
      <c r="O7" s="18">
        <v>410000</v>
      </c>
      <c r="P7" s="2"/>
      <c r="Q7" s="19">
        <v>0.246</v>
      </c>
      <c r="R7" s="29"/>
      <c r="S7" s="18">
        <v>245000</v>
      </c>
      <c r="T7" s="2"/>
      <c r="U7" s="19">
        <v>0.14699999999999999</v>
      </c>
      <c r="V7" s="29"/>
      <c r="W7" s="18">
        <v>370000</v>
      </c>
      <c r="X7" s="2"/>
      <c r="Y7" s="19">
        <v>0.222</v>
      </c>
      <c r="Z7" s="29"/>
      <c r="AA7" s="18">
        <f t="shared" si="0"/>
        <v>1665000</v>
      </c>
      <c r="AB7" s="2"/>
      <c r="AC7" s="19">
        <v>1</v>
      </c>
    </row>
    <row r="8" spans="1:29" x14ac:dyDescent="0.35">
      <c r="A8" s="1"/>
      <c r="B8" s="1"/>
      <c r="C8" s="1"/>
      <c r="D8" s="1"/>
      <c r="E8" s="1"/>
      <c r="F8" s="1" t="s">
        <v>426</v>
      </c>
      <c r="G8" s="18">
        <v>2200000</v>
      </c>
      <c r="H8" s="2"/>
      <c r="I8" s="19">
        <v>0.24</v>
      </c>
      <c r="J8" s="29"/>
      <c r="K8" s="18">
        <v>1150000</v>
      </c>
      <c r="L8" s="2"/>
      <c r="M8" s="19">
        <v>0.126</v>
      </c>
      <c r="N8" s="29"/>
      <c r="O8" s="18">
        <v>2250000</v>
      </c>
      <c r="P8" s="2"/>
      <c r="Q8" s="19">
        <v>0.246</v>
      </c>
      <c r="R8" s="29"/>
      <c r="S8" s="18">
        <v>1400000</v>
      </c>
      <c r="T8" s="2"/>
      <c r="U8" s="19">
        <v>0.153</v>
      </c>
      <c r="V8" s="29"/>
      <c r="W8" s="18">
        <v>2150000</v>
      </c>
      <c r="X8" s="2"/>
      <c r="Y8" s="19">
        <v>0.23499999999999999</v>
      </c>
      <c r="Z8" s="29"/>
      <c r="AA8" s="18">
        <f t="shared" si="0"/>
        <v>9150000</v>
      </c>
      <c r="AB8" s="2"/>
      <c r="AC8" s="19">
        <v>1</v>
      </c>
    </row>
    <row r="9" spans="1:29" x14ac:dyDescent="0.35">
      <c r="A9" s="1"/>
      <c r="B9" s="1"/>
      <c r="C9" s="1"/>
      <c r="D9" s="1"/>
      <c r="E9" s="1"/>
      <c r="F9" s="1" t="s">
        <v>427</v>
      </c>
      <c r="G9" s="18">
        <v>4225000</v>
      </c>
      <c r="H9" s="2"/>
      <c r="I9" s="19">
        <v>0.20100000000000001</v>
      </c>
      <c r="J9" s="29"/>
      <c r="K9" s="18">
        <v>1775000</v>
      </c>
      <c r="L9" s="2"/>
      <c r="M9" s="19">
        <v>8.5000000000000006E-2</v>
      </c>
      <c r="N9" s="29"/>
      <c r="O9" s="18">
        <v>4225000</v>
      </c>
      <c r="P9" s="2"/>
      <c r="Q9" s="19">
        <v>0.20100000000000001</v>
      </c>
      <c r="R9" s="29"/>
      <c r="S9" s="18">
        <v>4150000</v>
      </c>
      <c r="T9" s="2"/>
      <c r="U9" s="19">
        <v>0.19800000000000001</v>
      </c>
      <c r="V9" s="29"/>
      <c r="W9" s="18">
        <v>6625000</v>
      </c>
      <c r="X9" s="2"/>
      <c r="Y9" s="19">
        <v>0.315</v>
      </c>
      <c r="Z9" s="29"/>
      <c r="AA9" s="18">
        <f t="shared" si="0"/>
        <v>21000000</v>
      </c>
      <c r="AB9" s="2"/>
      <c r="AC9" s="19">
        <v>1</v>
      </c>
    </row>
    <row r="10" spans="1:29" x14ac:dyDescent="0.35">
      <c r="A10" s="1"/>
      <c r="B10" s="1"/>
      <c r="C10" s="1"/>
      <c r="D10" s="1"/>
      <c r="E10" s="1"/>
      <c r="F10" s="1" t="s">
        <v>428</v>
      </c>
      <c r="G10" s="18">
        <v>1440000</v>
      </c>
      <c r="H10" s="2"/>
      <c r="I10" s="19">
        <v>0.20300000000000001</v>
      </c>
      <c r="J10" s="29"/>
      <c r="K10" s="18">
        <v>620000</v>
      </c>
      <c r="L10" s="2"/>
      <c r="M10" s="19">
        <v>8.6999999999999994E-2</v>
      </c>
      <c r="N10" s="29"/>
      <c r="O10" s="18">
        <v>1440000</v>
      </c>
      <c r="P10" s="2"/>
      <c r="Q10" s="19">
        <v>0.20300000000000001</v>
      </c>
      <c r="R10" s="29"/>
      <c r="S10" s="18">
        <v>1360000</v>
      </c>
      <c r="T10" s="2"/>
      <c r="U10" s="19">
        <v>0.192</v>
      </c>
      <c r="V10" s="29"/>
      <c r="W10" s="18">
        <v>2240000</v>
      </c>
      <c r="X10" s="2"/>
      <c r="Y10" s="19">
        <v>0.315</v>
      </c>
      <c r="Z10" s="29"/>
      <c r="AA10" s="18">
        <f t="shared" si="0"/>
        <v>7100000</v>
      </c>
      <c r="AB10" s="2"/>
      <c r="AC10" s="19">
        <v>1</v>
      </c>
    </row>
    <row r="11" spans="1:29" ht="15" thickBot="1" x14ac:dyDescent="0.4">
      <c r="A11" s="1"/>
      <c r="B11" s="1"/>
      <c r="C11" s="1"/>
      <c r="D11" s="1"/>
      <c r="E11" s="1"/>
      <c r="F11" s="1" t="s">
        <v>429</v>
      </c>
      <c r="G11" s="18">
        <v>5040000</v>
      </c>
      <c r="H11" s="2"/>
      <c r="I11" s="19">
        <v>0.20300000000000001</v>
      </c>
      <c r="J11" s="29"/>
      <c r="K11" s="18">
        <v>2170000</v>
      </c>
      <c r="L11" s="2"/>
      <c r="M11" s="19">
        <v>8.6999999999999994E-2</v>
      </c>
      <c r="N11" s="29"/>
      <c r="O11" s="18">
        <v>5040000</v>
      </c>
      <c r="P11" s="2"/>
      <c r="Q11" s="19">
        <v>0.20300000000000001</v>
      </c>
      <c r="R11" s="29"/>
      <c r="S11" s="18">
        <v>4760000</v>
      </c>
      <c r="T11" s="2"/>
      <c r="U11" s="19">
        <v>0.192</v>
      </c>
      <c r="V11" s="29"/>
      <c r="W11" s="18">
        <v>7840000</v>
      </c>
      <c r="X11" s="2"/>
      <c r="Y11" s="19">
        <v>0.315</v>
      </c>
      <c r="Z11" s="29"/>
      <c r="AA11" s="18">
        <f t="shared" si="0"/>
        <v>24850000</v>
      </c>
      <c r="AB11" s="2"/>
      <c r="AC11" s="19">
        <v>1</v>
      </c>
    </row>
    <row r="12" spans="1:29" ht="15" thickBot="1" x14ac:dyDescent="0.4">
      <c r="A12" s="1"/>
      <c r="B12" s="1"/>
      <c r="C12" s="1"/>
      <c r="D12" s="1"/>
      <c r="E12" s="1" t="s">
        <v>430</v>
      </c>
      <c r="F12" s="1"/>
      <c r="G12" s="20">
        <v>32830000</v>
      </c>
      <c r="H12" s="2"/>
      <c r="I12" s="21">
        <v>0.20599999999999999</v>
      </c>
      <c r="J12" s="29"/>
      <c r="K12" s="20">
        <v>14230000</v>
      </c>
      <c r="L12" s="2"/>
      <c r="M12" s="21">
        <v>8.8999999999999996E-2</v>
      </c>
      <c r="N12" s="29"/>
      <c r="O12" s="20">
        <v>32765000</v>
      </c>
      <c r="P12" s="2"/>
      <c r="Q12" s="21">
        <v>0.20499999999999999</v>
      </c>
      <c r="R12" s="29"/>
      <c r="S12" s="20">
        <v>30465000</v>
      </c>
      <c r="T12" s="2"/>
      <c r="U12" s="21">
        <v>0.191</v>
      </c>
      <c r="V12" s="29"/>
      <c r="W12" s="20">
        <v>49325000</v>
      </c>
      <c r="X12" s="2"/>
      <c r="Y12" s="21">
        <v>0.309</v>
      </c>
      <c r="Z12" s="29"/>
      <c r="AA12" s="20">
        <f t="shared" si="0"/>
        <v>159615000</v>
      </c>
      <c r="AB12" s="2"/>
      <c r="AC12" s="21">
        <f>ROUND(SUM(AC5:AC11),5)</f>
        <v>6</v>
      </c>
    </row>
    <row r="13" spans="1:29" x14ac:dyDescent="0.35">
      <c r="A13" s="1"/>
      <c r="B13" s="1"/>
      <c r="C13" s="1"/>
      <c r="D13" s="1" t="s">
        <v>431</v>
      </c>
      <c r="E13" s="1"/>
      <c r="F13" s="1"/>
      <c r="G13" s="18">
        <v>32830000</v>
      </c>
      <c r="H13" s="2"/>
      <c r="I13" s="19">
        <v>0.20599999999999999</v>
      </c>
      <c r="J13" s="29"/>
      <c r="K13" s="18">
        <v>14230000</v>
      </c>
      <c r="L13" s="2"/>
      <c r="M13" s="19">
        <v>8.8999999999999996E-2</v>
      </c>
      <c r="N13" s="29"/>
      <c r="O13" s="18">
        <v>32765000</v>
      </c>
      <c r="P13" s="2"/>
      <c r="Q13" s="19">
        <v>0.20499999999999999</v>
      </c>
      <c r="R13" s="29"/>
      <c r="S13" s="18">
        <v>30465000</v>
      </c>
      <c r="T13" s="2"/>
      <c r="U13" s="19">
        <v>0.191</v>
      </c>
      <c r="V13" s="29"/>
      <c r="W13" s="18">
        <v>49325000</v>
      </c>
      <c r="X13" s="2"/>
      <c r="Y13" s="19">
        <v>0.309</v>
      </c>
      <c r="Z13" s="29"/>
      <c r="AA13" s="18">
        <f t="shared" si="0"/>
        <v>159615000</v>
      </c>
      <c r="AB13" s="2"/>
      <c r="AC13" s="19">
        <f>ROUND(AC4+AC12,5)</f>
        <v>6</v>
      </c>
    </row>
    <row r="14" spans="1:29" x14ac:dyDescent="0.35">
      <c r="A14" s="1"/>
      <c r="B14" s="1"/>
      <c r="C14" s="1"/>
      <c r="D14" s="1" t="s">
        <v>432</v>
      </c>
      <c r="E14" s="1"/>
      <c r="F14" s="1"/>
      <c r="G14" s="18"/>
      <c r="H14" s="2"/>
      <c r="I14" s="19"/>
      <c r="J14" s="29"/>
      <c r="K14" s="18"/>
      <c r="L14" s="2"/>
      <c r="M14" s="19"/>
      <c r="N14" s="29"/>
      <c r="O14" s="18"/>
      <c r="P14" s="2"/>
      <c r="Q14" s="19"/>
      <c r="R14" s="29"/>
      <c r="S14" s="18"/>
      <c r="T14" s="2"/>
      <c r="U14" s="19"/>
      <c r="V14" s="29"/>
      <c r="W14" s="18"/>
      <c r="X14" s="2"/>
      <c r="Y14" s="19"/>
      <c r="Z14" s="29"/>
      <c r="AA14" s="18"/>
      <c r="AB14" s="2"/>
      <c r="AC14" s="19"/>
    </row>
    <row r="15" spans="1:29" x14ac:dyDescent="0.35">
      <c r="A15" s="1"/>
      <c r="B15" s="1"/>
      <c r="C15" s="1"/>
      <c r="D15" s="1"/>
      <c r="E15" s="1" t="s">
        <v>433</v>
      </c>
      <c r="F15" s="1"/>
      <c r="G15" s="18"/>
      <c r="H15" s="2"/>
      <c r="I15" s="19"/>
      <c r="J15" s="29"/>
      <c r="K15" s="18"/>
      <c r="L15" s="2"/>
      <c r="M15" s="19"/>
      <c r="N15" s="29"/>
      <c r="O15" s="18"/>
      <c r="P15" s="2"/>
      <c r="Q15" s="19"/>
      <c r="R15" s="29"/>
      <c r="S15" s="18"/>
      <c r="T15" s="2"/>
      <c r="U15" s="19"/>
      <c r="V15" s="29"/>
      <c r="W15" s="18"/>
      <c r="X15" s="2"/>
      <c r="Y15" s="19"/>
      <c r="Z15" s="29"/>
      <c r="AA15" s="18"/>
      <c r="AB15" s="2"/>
      <c r="AC15" s="19"/>
    </row>
    <row r="16" spans="1:29" x14ac:dyDescent="0.35">
      <c r="A16" s="1"/>
      <c r="B16" s="1"/>
      <c r="C16" s="1"/>
      <c r="D16" s="1"/>
      <c r="E16" s="1"/>
      <c r="F16" s="1" t="s">
        <v>434</v>
      </c>
      <c r="G16" s="18">
        <v>5000000</v>
      </c>
      <c r="H16" s="2"/>
      <c r="I16" s="19">
        <v>0.14299999999999999</v>
      </c>
      <c r="J16" s="29"/>
      <c r="K16" s="18">
        <v>12000000</v>
      </c>
      <c r="L16" s="2"/>
      <c r="M16" s="19">
        <v>0.34300000000000003</v>
      </c>
      <c r="N16" s="29"/>
      <c r="O16" s="18">
        <v>6000000</v>
      </c>
      <c r="P16" s="2"/>
      <c r="Q16" s="19">
        <v>0.17100000000000001</v>
      </c>
      <c r="R16" s="29"/>
      <c r="S16" s="18">
        <v>6000000</v>
      </c>
      <c r="T16" s="2"/>
      <c r="U16" s="19">
        <v>0.17100000000000001</v>
      </c>
      <c r="V16" s="29"/>
      <c r="W16" s="18">
        <v>6000000</v>
      </c>
      <c r="X16" s="2"/>
      <c r="Y16" s="19">
        <v>0.17100000000000001</v>
      </c>
      <c r="Z16" s="29"/>
      <c r="AA16" s="18">
        <f t="shared" ref="AA16:AA23" si="1">ROUND(G16+K16+O16+S16+W16,5)</f>
        <v>35000000</v>
      </c>
      <c r="AB16" s="2"/>
      <c r="AC16" s="19">
        <v>1</v>
      </c>
    </row>
    <row r="17" spans="1:29" x14ac:dyDescent="0.35">
      <c r="A17" s="1"/>
      <c r="B17" s="1"/>
      <c r="C17" s="1"/>
      <c r="D17" s="1"/>
      <c r="E17" s="1"/>
      <c r="F17" s="1" t="s">
        <v>435</v>
      </c>
      <c r="G17" s="18">
        <v>0</v>
      </c>
      <c r="H17" s="2"/>
      <c r="I17" s="19">
        <v>0</v>
      </c>
      <c r="J17" s="29"/>
      <c r="K17" s="18">
        <v>0</v>
      </c>
      <c r="L17" s="2"/>
      <c r="M17" s="19">
        <v>0</v>
      </c>
      <c r="N17" s="29"/>
      <c r="O17" s="18">
        <v>0</v>
      </c>
      <c r="P17" s="2"/>
      <c r="Q17" s="19">
        <v>0</v>
      </c>
      <c r="R17" s="29"/>
      <c r="S17" s="18">
        <v>1500000</v>
      </c>
      <c r="T17" s="2"/>
      <c r="U17" s="19">
        <v>1</v>
      </c>
      <c r="V17" s="29"/>
      <c r="W17" s="18">
        <v>0</v>
      </c>
      <c r="X17" s="2"/>
      <c r="Y17" s="19">
        <v>0</v>
      </c>
      <c r="Z17" s="29"/>
      <c r="AA17" s="18">
        <f t="shared" si="1"/>
        <v>1500000</v>
      </c>
      <c r="AB17" s="2"/>
      <c r="AC17" s="19">
        <v>1</v>
      </c>
    </row>
    <row r="18" spans="1:29" ht="15" thickBot="1" x14ac:dyDescent="0.4">
      <c r="A18" s="1"/>
      <c r="B18" s="1"/>
      <c r="C18" s="1"/>
      <c r="D18" s="1"/>
      <c r="E18" s="1"/>
      <c r="F18" s="1" t="s">
        <v>436</v>
      </c>
      <c r="G18" s="18">
        <v>0</v>
      </c>
      <c r="H18" s="2"/>
      <c r="I18" s="19">
        <v>0</v>
      </c>
      <c r="J18" s="29"/>
      <c r="K18" s="18">
        <v>0</v>
      </c>
      <c r="L18" s="2"/>
      <c r="M18" s="19">
        <v>0</v>
      </c>
      <c r="N18" s="29"/>
      <c r="O18" s="18">
        <v>0</v>
      </c>
      <c r="P18" s="2"/>
      <c r="Q18" s="19">
        <v>0</v>
      </c>
      <c r="R18" s="29"/>
      <c r="S18" s="18">
        <v>3500000</v>
      </c>
      <c r="T18" s="2"/>
      <c r="U18" s="19">
        <v>1</v>
      </c>
      <c r="V18" s="29"/>
      <c r="W18" s="18">
        <v>0</v>
      </c>
      <c r="X18" s="2"/>
      <c r="Y18" s="19">
        <v>0</v>
      </c>
      <c r="Z18" s="29"/>
      <c r="AA18" s="18">
        <f t="shared" si="1"/>
        <v>3500000</v>
      </c>
      <c r="AB18" s="2"/>
      <c r="AC18" s="19">
        <v>1</v>
      </c>
    </row>
    <row r="19" spans="1:29" ht="15" thickBot="1" x14ac:dyDescent="0.4">
      <c r="A19" s="1"/>
      <c r="B19" s="1"/>
      <c r="C19" s="1"/>
      <c r="D19" s="1"/>
      <c r="E19" s="1" t="s">
        <v>437</v>
      </c>
      <c r="F19" s="1"/>
      <c r="G19" s="22">
        <v>5000000</v>
      </c>
      <c r="H19" s="2"/>
      <c r="I19" s="23">
        <v>0.125</v>
      </c>
      <c r="J19" s="29"/>
      <c r="K19" s="22">
        <v>12000000</v>
      </c>
      <c r="L19" s="2"/>
      <c r="M19" s="23">
        <v>0.3</v>
      </c>
      <c r="N19" s="29"/>
      <c r="O19" s="22">
        <v>6000000</v>
      </c>
      <c r="P19" s="2"/>
      <c r="Q19" s="23">
        <v>0.15</v>
      </c>
      <c r="R19" s="29"/>
      <c r="S19" s="22">
        <v>11000000</v>
      </c>
      <c r="T19" s="2"/>
      <c r="U19" s="23">
        <v>0.27500000000000002</v>
      </c>
      <c r="V19" s="29"/>
      <c r="W19" s="22">
        <v>6000000</v>
      </c>
      <c r="X19" s="2"/>
      <c r="Y19" s="23">
        <v>0.15</v>
      </c>
      <c r="Z19" s="29"/>
      <c r="AA19" s="22">
        <f t="shared" si="1"/>
        <v>40000000</v>
      </c>
      <c r="AB19" s="2"/>
      <c r="AC19" s="23">
        <f>ROUND(SUM(AC15:AC18),5)</f>
        <v>3</v>
      </c>
    </row>
    <row r="20" spans="1:29" ht="15" thickBot="1" x14ac:dyDescent="0.4">
      <c r="A20" s="1"/>
      <c r="B20" s="1"/>
      <c r="C20" s="1"/>
      <c r="D20" s="1" t="s">
        <v>438</v>
      </c>
      <c r="E20" s="1"/>
      <c r="F20" s="1"/>
      <c r="G20" s="22">
        <v>5000000</v>
      </c>
      <c r="H20" s="2"/>
      <c r="I20" s="23">
        <v>0.125</v>
      </c>
      <c r="J20" s="29"/>
      <c r="K20" s="22">
        <v>12000000</v>
      </c>
      <c r="L20" s="2"/>
      <c r="M20" s="23">
        <v>0.3</v>
      </c>
      <c r="N20" s="29"/>
      <c r="O20" s="22">
        <v>6000000</v>
      </c>
      <c r="P20" s="2"/>
      <c r="Q20" s="23">
        <v>0.15</v>
      </c>
      <c r="R20" s="29"/>
      <c r="S20" s="22">
        <v>11000000</v>
      </c>
      <c r="T20" s="2"/>
      <c r="U20" s="23">
        <v>0.27500000000000002</v>
      </c>
      <c r="V20" s="29"/>
      <c r="W20" s="22">
        <v>6000000</v>
      </c>
      <c r="X20" s="2"/>
      <c r="Y20" s="23">
        <v>0.15</v>
      </c>
      <c r="Z20" s="29"/>
      <c r="AA20" s="22">
        <f t="shared" si="1"/>
        <v>40000000</v>
      </c>
      <c r="AB20" s="2"/>
      <c r="AC20" s="23">
        <f>ROUND(AC14+AC19,5)</f>
        <v>3</v>
      </c>
    </row>
    <row r="21" spans="1:29" ht="15" thickBot="1" x14ac:dyDescent="0.4">
      <c r="A21" s="1"/>
      <c r="B21" s="1"/>
      <c r="C21" s="1" t="s">
        <v>439</v>
      </c>
      <c r="D21" s="1"/>
      <c r="E21" s="1"/>
      <c r="F21" s="1"/>
      <c r="G21" s="22">
        <v>27830000</v>
      </c>
      <c r="H21" s="2"/>
      <c r="I21" s="23">
        <v>0.23300000000000001</v>
      </c>
      <c r="J21" s="29"/>
      <c r="K21" s="22">
        <v>2230000</v>
      </c>
      <c r="L21" s="2"/>
      <c r="M21" s="23">
        <v>1.9E-2</v>
      </c>
      <c r="N21" s="29"/>
      <c r="O21" s="22">
        <v>26765000</v>
      </c>
      <c r="P21" s="2"/>
      <c r="Q21" s="23">
        <v>0.224</v>
      </c>
      <c r="R21" s="29"/>
      <c r="S21" s="22">
        <v>19465000</v>
      </c>
      <c r="T21" s="2"/>
      <c r="U21" s="23">
        <v>0.16300000000000001</v>
      </c>
      <c r="V21" s="29"/>
      <c r="W21" s="22">
        <v>43325000</v>
      </c>
      <c r="X21" s="2"/>
      <c r="Y21" s="23">
        <v>0.36199999999999999</v>
      </c>
      <c r="Z21" s="29"/>
      <c r="AA21" s="22">
        <f t="shared" si="1"/>
        <v>119615000</v>
      </c>
      <c r="AB21" s="2"/>
      <c r="AC21" s="23">
        <f>ROUND(AC13+AC20,5)</f>
        <v>9</v>
      </c>
    </row>
    <row r="22" spans="1:29" ht="15" thickBot="1" x14ac:dyDescent="0.4">
      <c r="A22" s="1"/>
      <c r="B22" s="1" t="s">
        <v>440</v>
      </c>
      <c r="C22" s="1"/>
      <c r="D22" s="1"/>
      <c r="E22" s="1"/>
      <c r="F22" s="1"/>
      <c r="G22" s="22">
        <v>27830000</v>
      </c>
      <c r="H22" s="2"/>
      <c r="I22" s="23">
        <v>0.23300000000000001</v>
      </c>
      <c r="J22" s="29"/>
      <c r="K22" s="22">
        <v>2230000</v>
      </c>
      <c r="L22" s="2"/>
      <c r="M22" s="23">
        <v>1.9E-2</v>
      </c>
      <c r="N22" s="29"/>
      <c r="O22" s="22">
        <v>26765000</v>
      </c>
      <c r="P22" s="2"/>
      <c r="Q22" s="23">
        <v>0.224</v>
      </c>
      <c r="R22" s="29"/>
      <c r="S22" s="22">
        <v>19465000</v>
      </c>
      <c r="T22" s="2"/>
      <c r="U22" s="23">
        <v>0.16300000000000001</v>
      </c>
      <c r="V22" s="29"/>
      <c r="W22" s="22">
        <v>43325000</v>
      </c>
      <c r="X22" s="2"/>
      <c r="Y22" s="23">
        <v>0.36199999999999999</v>
      </c>
      <c r="Z22" s="29"/>
      <c r="AA22" s="22">
        <f t="shared" si="1"/>
        <v>119615000</v>
      </c>
      <c r="AB22" s="2"/>
      <c r="AC22" s="23">
        <f>ROUND(AC3+AC21,5)</f>
        <v>9</v>
      </c>
    </row>
    <row r="23" spans="1:29" s="26" customFormat="1" ht="11" thickBot="1" x14ac:dyDescent="0.3">
      <c r="A23" s="1" t="s">
        <v>441</v>
      </c>
      <c r="B23" s="1"/>
      <c r="C23" s="1"/>
      <c r="D23" s="1"/>
      <c r="E23" s="1"/>
      <c r="F23" s="1"/>
      <c r="G23" s="24">
        <v>27830000</v>
      </c>
      <c r="H23" s="1"/>
      <c r="I23" s="25">
        <v>0.23300000000000001</v>
      </c>
      <c r="J23" s="30"/>
      <c r="K23" s="24">
        <v>2230000</v>
      </c>
      <c r="L23" s="1"/>
      <c r="M23" s="25">
        <v>1.9E-2</v>
      </c>
      <c r="N23" s="30"/>
      <c r="O23" s="24">
        <v>26765000</v>
      </c>
      <c r="P23" s="1"/>
      <c r="Q23" s="25">
        <v>0.224</v>
      </c>
      <c r="R23" s="30"/>
      <c r="S23" s="24">
        <v>19465000</v>
      </c>
      <c r="T23" s="1"/>
      <c r="U23" s="25">
        <v>0.16300000000000001</v>
      </c>
      <c r="V23" s="30"/>
      <c r="W23" s="24">
        <v>43325000</v>
      </c>
      <c r="X23" s="1"/>
      <c r="Y23" s="25">
        <v>0.36199999999999999</v>
      </c>
      <c r="Z23" s="30"/>
      <c r="AA23" s="24">
        <f t="shared" si="1"/>
        <v>119615000</v>
      </c>
      <c r="AB23" s="1"/>
      <c r="AC23" s="25">
        <f>AC22</f>
        <v>9</v>
      </c>
    </row>
    <row r="24" spans="1:29" ht="15" thickTop="1" x14ac:dyDescent="0.35"/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6:28 PM
&amp;"Arial,Bold"&amp;8 01/13/25
&amp;"Arial,Bold"&amp;8 Accrual Basis&amp;C&amp;"Arial,Bold"&amp;12 COUNTDOWN UNIVERSITY OF NIGERIA
&amp;"Arial,Bold"&amp;14 Percentage of Departmental Profit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3073" r:id="rId4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049B-378A-4CE0-878D-E82767DA4BA0}">
  <sheetPr codeName="Sheet2"/>
  <dimension ref="A1:I21"/>
  <sheetViews>
    <sheetView zoomScaleNormal="100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K24" sqref="K24"/>
    </sheetView>
  </sheetViews>
  <sheetFormatPr defaultRowHeight="14.5" x14ac:dyDescent="0.35"/>
  <cols>
    <col min="1" max="5" width="3" style="26" customWidth="1"/>
    <col min="6" max="6" width="26.08984375" style="26" customWidth="1"/>
    <col min="7" max="7" width="10.6328125" bestFit="1" customWidth="1"/>
    <col min="8" max="8" width="2.36328125" customWidth="1"/>
    <col min="9" max="9" width="9.54296875" bestFit="1" customWidth="1"/>
  </cols>
  <sheetData>
    <row r="1" spans="1:9" ht="15" thickBot="1" x14ac:dyDescent="0.4">
      <c r="A1" s="1"/>
      <c r="B1" s="1"/>
      <c r="C1" s="1"/>
      <c r="D1" s="1"/>
      <c r="E1" s="1"/>
      <c r="F1" s="1"/>
      <c r="G1" s="14"/>
      <c r="H1" s="13"/>
      <c r="I1" s="14"/>
    </row>
    <row r="2" spans="1:9" s="5" customFormat="1" ht="15.5" thickTop="1" thickBot="1" x14ac:dyDescent="0.4">
      <c r="A2" s="16"/>
      <c r="B2" s="16"/>
      <c r="C2" s="16"/>
      <c r="D2" s="16"/>
      <c r="E2" s="16"/>
      <c r="F2" s="16"/>
      <c r="G2" s="17" t="s">
        <v>419</v>
      </c>
      <c r="H2" s="3"/>
      <c r="I2" s="17" t="s">
        <v>442</v>
      </c>
    </row>
    <row r="3" spans="1:9" ht="15" thickTop="1" x14ac:dyDescent="0.35">
      <c r="A3" s="1"/>
      <c r="B3" s="1" t="s">
        <v>421</v>
      </c>
      <c r="C3" s="1"/>
      <c r="D3" s="1"/>
      <c r="E3" s="1"/>
      <c r="F3" s="1"/>
      <c r="G3" s="18"/>
      <c r="H3" s="2"/>
      <c r="I3" s="19"/>
    </row>
    <row r="4" spans="1:9" x14ac:dyDescent="0.35">
      <c r="A4" s="1"/>
      <c r="B4" s="1"/>
      <c r="C4" s="1"/>
      <c r="D4" s="1" t="s">
        <v>422</v>
      </c>
      <c r="E4" s="1"/>
      <c r="F4" s="1"/>
      <c r="G4" s="18"/>
      <c r="H4" s="2"/>
      <c r="I4" s="19"/>
    </row>
    <row r="5" spans="1:9" x14ac:dyDescent="0.35">
      <c r="A5" s="1"/>
      <c r="B5" s="1"/>
      <c r="C5" s="1"/>
      <c r="D5" s="1"/>
      <c r="E5" s="1" t="s">
        <v>423</v>
      </c>
      <c r="F5" s="1"/>
      <c r="G5" s="18"/>
      <c r="H5" s="2"/>
      <c r="I5" s="19"/>
    </row>
    <row r="6" spans="1:9" x14ac:dyDescent="0.35">
      <c r="A6" s="1"/>
      <c r="B6" s="1"/>
      <c r="C6" s="1"/>
      <c r="D6" s="1"/>
      <c r="E6" s="1"/>
      <c r="F6" s="1" t="s">
        <v>424</v>
      </c>
      <c r="G6" s="18">
        <v>95850000</v>
      </c>
      <c r="H6" s="2"/>
      <c r="I6" s="19">
        <f>ROUND(IF(G20=0, 0, G6/G20),5)</f>
        <v>0.48647000000000001</v>
      </c>
    </row>
    <row r="7" spans="1:9" x14ac:dyDescent="0.35">
      <c r="A7" s="1"/>
      <c r="B7" s="1"/>
      <c r="C7" s="1"/>
      <c r="D7" s="1"/>
      <c r="E7" s="1"/>
      <c r="F7" s="1" t="s">
        <v>425</v>
      </c>
      <c r="G7" s="18">
        <v>1665000</v>
      </c>
      <c r="H7" s="2"/>
      <c r="I7" s="19">
        <f>ROUND(IF(G20=0, 0, G7/G20),5)</f>
        <v>8.4499999999999992E-3</v>
      </c>
    </row>
    <row r="8" spans="1:9" x14ac:dyDescent="0.35">
      <c r="A8" s="1"/>
      <c r="B8" s="1"/>
      <c r="C8" s="1"/>
      <c r="D8" s="1"/>
      <c r="E8" s="1"/>
      <c r="F8" s="1" t="s">
        <v>426</v>
      </c>
      <c r="G8" s="18">
        <v>9150000</v>
      </c>
      <c r="H8" s="2"/>
      <c r="I8" s="19">
        <f>ROUND(IF(G20=0, 0, G8/G20),5)</f>
        <v>4.6440000000000002E-2</v>
      </c>
    </row>
    <row r="9" spans="1:9" x14ac:dyDescent="0.35">
      <c r="A9" s="1"/>
      <c r="B9" s="1"/>
      <c r="C9" s="1"/>
      <c r="D9" s="1"/>
      <c r="E9" s="1"/>
      <c r="F9" s="1" t="s">
        <v>427</v>
      </c>
      <c r="G9" s="18">
        <v>21000000</v>
      </c>
      <c r="H9" s="2"/>
      <c r="I9" s="19">
        <f>ROUND(IF(G20=0, 0, G9/G20),5)</f>
        <v>0.10657999999999999</v>
      </c>
    </row>
    <row r="10" spans="1:9" x14ac:dyDescent="0.35">
      <c r="A10" s="1"/>
      <c r="B10" s="1"/>
      <c r="C10" s="1"/>
      <c r="D10" s="1"/>
      <c r="E10" s="1"/>
      <c r="F10" s="1" t="s">
        <v>428</v>
      </c>
      <c r="G10" s="18">
        <v>7100000</v>
      </c>
      <c r="H10" s="2"/>
      <c r="I10" s="19">
        <f>ROUND(IF(G20=0, 0, G10/G20),5)</f>
        <v>3.603E-2</v>
      </c>
    </row>
    <row r="11" spans="1:9" ht="15" thickBot="1" x14ac:dyDescent="0.4">
      <c r="A11" s="1"/>
      <c r="B11" s="1"/>
      <c r="C11" s="1"/>
      <c r="D11" s="1"/>
      <c r="E11" s="1"/>
      <c r="F11" s="1" t="s">
        <v>429</v>
      </c>
      <c r="G11" s="31">
        <v>24850000</v>
      </c>
      <c r="H11" s="2"/>
      <c r="I11" s="32">
        <f>ROUND(IF(G20=0, 0, G11/G20),5)</f>
        <v>0.12612000000000001</v>
      </c>
    </row>
    <row r="12" spans="1:9" x14ac:dyDescent="0.35">
      <c r="A12" s="1"/>
      <c r="B12" s="1"/>
      <c r="C12" s="1"/>
      <c r="D12" s="1"/>
      <c r="E12" s="1" t="s">
        <v>430</v>
      </c>
      <c r="F12" s="1"/>
      <c r="G12" s="18">
        <f>ROUND(SUM(G5:G11),5)</f>
        <v>159615000</v>
      </c>
      <c r="H12" s="2"/>
      <c r="I12" s="19">
        <f>ROUND(IF(G20=0, 0, G12/G20),5)</f>
        <v>0.81008999999999998</v>
      </c>
    </row>
    <row r="13" spans="1:9" x14ac:dyDescent="0.35">
      <c r="A13" s="1"/>
      <c r="B13" s="1"/>
      <c r="C13" s="1"/>
      <c r="D13" s="1"/>
      <c r="E13" s="1" t="s">
        <v>443</v>
      </c>
      <c r="F13" s="1"/>
      <c r="G13" s="18"/>
      <c r="H13" s="2"/>
      <c r="I13" s="19"/>
    </row>
    <row r="14" spans="1:9" x14ac:dyDescent="0.35">
      <c r="A14" s="1"/>
      <c r="B14" s="1"/>
      <c r="C14" s="1"/>
      <c r="D14" s="1"/>
      <c r="E14" s="1"/>
      <c r="F14" s="1" t="s">
        <v>444</v>
      </c>
      <c r="G14" s="18">
        <v>25417500</v>
      </c>
      <c r="H14" s="2"/>
      <c r="I14" s="19">
        <f>ROUND(IF(G20=0, 0, G14/G20),5)</f>
        <v>0.129</v>
      </c>
    </row>
    <row r="15" spans="1:9" ht="15" thickBot="1" x14ac:dyDescent="0.4">
      <c r="A15" s="1"/>
      <c r="B15" s="1"/>
      <c r="C15" s="1"/>
      <c r="D15" s="1"/>
      <c r="E15" s="1"/>
      <c r="F15" s="1" t="s">
        <v>445</v>
      </c>
      <c r="G15" s="18">
        <v>12000000</v>
      </c>
      <c r="H15" s="2"/>
      <c r="I15" s="19">
        <f>ROUND(IF(G20=0, 0, G15/G20),5)</f>
        <v>6.0900000000000003E-2</v>
      </c>
    </row>
    <row r="16" spans="1:9" ht="15" thickBot="1" x14ac:dyDescent="0.4">
      <c r="A16" s="1"/>
      <c r="B16" s="1"/>
      <c r="C16" s="1"/>
      <c r="D16" s="1"/>
      <c r="E16" s="1" t="s">
        <v>446</v>
      </c>
      <c r="F16" s="1"/>
      <c r="G16" s="22">
        <f>ROUND(SUM(G13:G15),5)</f>
        <v>37417500</v>
      </c>
      <c r="H16" s="2"/>
      <c r="I16" s="23">
        <f>ROUND(IF(G20=0, 0, G16/G20),5)</f>
        <v>0.18991</v>
      </c>
    </row>
    <row r="17" spans="1:9" ht="15" thickBot="1" x14ac:dyDescent="0.4">
      <c r="A17" s="1"/>
      <c r="B17" s="1"/>
      <c r="C17" s="1"/>
      <c r="D17" s="1" t="s">
        <v>431</v>
      </c>
      <c r="E17" s="1"/>
      <c r="F17" s="1"/>
      <c r="G17" s="22">
        <f>ROUND(G4+G12+G16,5)</f>
        <v>197032500</v>
      </c>
      <c r="H17" s="2"/>
      <c r="I17" s="23">
        <f>ROUND(IF(G20=0, 0, G17/G20),5)</f>
        <v>1</v>
      </c>
    </row>
    <row r="18" spans="1:9" ht="15" thickBot="1" x14ac:dyDescent="0.4">
      <c r="A18" s="1"/>
      <c r="B18" s="1"/>
      <c r="C18" s="1" t="s">
        <v>439</v>
      </c>
      <c r="D18" s="1"/>
      <c r="E18" s="1"/>
      <c r="F18" s="1"/>
      <c r="G18" s="22">
        <f>G17</f>
        <v>197032500</v>
      </c>
      <c r="H18" s="2"/>
      <c r="I18" s="23">
        <f>ROUND(IF(G20=0, 0, G18/G20),5)</f>
        <v>1</v>
      </c>
    </row>
    <row r="19" spans="1:9" ht="15" thickBot="1" x14ac:dyDescent="0.4">
      <c r="A19" s="1"/>
      <c r="B19" s="1" t="s">
        <v>440</v>
      </c>
      <c r="C19" s="1"/>
      <c r="D19" s="1"/>
      <c r="E19" s="1"/>
      <c r="F19" s="1"/>
      <c r="G19" s="22">
        <f>ROUND(G3+G18,5)</f>
        <v>197032500</v>
      </c>
      <c r="H19" s="2"/>
      <c r="I19" s="23">
        <f>ROUND(IF(G20=0, 0, G19/G20),5)</f>
        <v>1</v>
      </c>
    </row>
    <row r="20" spans="1:9" s="26" customFormat="1" ht="11" thickBot="1" x14ac:dyDescent="0.3">
      <c r="A20" s="1" t="s">
        <v>441</v>
      </c>
      <c r="B20" s="1"/>
      <c r="C20" s="1"/>
      <c r="D20" s="1"/>
      <c r="E20" s="1"/>
      <c r="F20" s="1"/>
      <c r="G20" s="24">
        <f>G19</f>
        <v>197032500</v>
      </c>
      <c r="H20" s="1"/>
      <c r="I20" s="25">
        <f>ROUND(IF(G20=0, 0, G20/G20),5)</f>
        <v>1</v>
      </c>
    </row>
    <row r="21" spans="1:9" ht="15" thickTop="1" x14ac:dyDescent="0.35"/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6:49 PM
&amp;"Arial,Bold"&amp;8 01/13/25
&amp;"Arial,Bold"&amp;8 Accrual Basis&amp;C&amp;"Arial,Bold"&amp;12 COUNTDOWN UNIVERSITY OF NIGERIA
&amp;"Arial,Bold"&amp;14 Income Composition Percentage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76200</xdr:colOff>
                <xdr:row>1</xdr:row>
                <xdr:rowOff>38100</xdr:rowOff>
              </to>
            </anchor>
          </controlPr>
        </control>
      </mc:Choice>
      <mc:Fallback>
        <control shapeId="5121" r:id="rId4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6B05D-FAF6-451F-9159-2029DD4ED29D}">
  <sheetPr codeName="Sheet3"/>
  <dimension ref="A1:J12"/>
  <sheetViews>
    <sheetView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K23" sqref="K23"/>
    </sheetView>
  </sheetViews>
  <sheetFormatPr defaultRowHeight="14.5" x14ac:dyDescent="0.35"/>
  <cols>
    <col min="1" max="1" width="3" style="26" customWidth="1"/>
    <col min="2" max="2" width="12.54296875" style="26" bestFit="1" customWidth="1"/>
    <col min="3" max="3" width="26.81640625" style="26" customWidth="1"/>
    <col min="4" max="4" width="6.36328125" bestFit="1" customWidth="1"/>
    <col min="5" max="5" width="2.36328125" customWidth="1"/>
    <col min="6" max="6" width="10.6328125" bestFit="1" customWidth="1"/>
    <col min="7" max="7" width="2.36328125" customWidth="1"/>
    <col min="8" max="8" width="8" bestFit="1" customWidth="1"/>
    <col min="9" max="9" width="2.36328125" customWidth="1"/>
    <col min="10" max="10" width="7.90625" bestFit="1" customWidth="1"/>
  </cols>
  <sheetData>
    <row r="1" spans="1:10" ht="15" thickBot="1" x14ac:dyDescent="0.4">
      <c r="A1" s="1"/>
      <c r="B1" s="1"/>
      <c r="C1" s="1"/>
      <c r="D1" s="15" t="s">
        <v>419</v>
      </c>
      <c r="E1" s="13"/>
      <c r="F1" s="14"/>
      <c r="G1" s="13"/>
      <c r="H1" s="14"/>
      <c r="I1" s="13"/>
      <c r="J1" s="14"/>
    </row>
    <row r="2" spans="1:10" s="5" customFormat="1" ht="15.5" thickTop="1" thickBot="1" x14ac:dyDescent="0.4">
      <c r="A2" s="16"/>
      <c r="B2" s="16"/>
      <c r="C2" s="16"/>
      <c r="D2" s="17" t="s">
        <v>456</v>
      </c>
      <c r="E2" s="3"/>
      <c r="F2" s="17" t="s">
        <v>455</v>
      </c>
      <c r="G2" s="3"/>
      <c r="H2" s="17" t="s">
        <v>454</v>
      </c>
      <c r="I2" s="3"/>
      <c r="J2" s="17" t="s">
        <v>453</v>
      </c>
    </row>
    <row r="3" spans="1:10" ht="15" thickTop="1" x14ac:dyDescent="0.35">
      <c r="A3" s="1"/>
      <c r="B3" s="1" t="s">
        <v>390</v>
      </c>
      <c r="C3" s="1"/>
      <c r="D3" s="18"/>
      <c r="E3" s="2"/>
      <c r="F3" s="18"/>
      <c r="G3" s="2"/>
      <c r="H3" s="19"/>
      <c r="I3" s="2"/>
      <c r="J3" s="18"/>
    </row>
    <row r="4" spans="1:10" x14ac:dyDescent="0.35">
      <c r="A4" s="1"/>
      <c r="B4" s="1"/>
      <c r="C4" s="1" t="s">
        <v>452</v>
      </c>
      <c r="D4" s="18">
        <v>270</v>
      </c>
      <c r="E4" s="2"/>
      <c r="F4" s="18">
        <v>25425000</v>
      </c>
      <c r="G4" s="2"/>
      <c r="H4" s="19">
        <f>ROUND(IF(F11=0, 0, F4/F11),5)</f>
        <v>0.15928999999999999</v>
      </c>
      <c r="I4" s="2"/>
      <c r="J4" s="18">
        <v>94166.67</v>
      </c>
    </row>
    <row r="5" spans="1:10" ht="15" thickBot="1" x14ac:dyDescent="0.4">
      <c r="A5" s="1"/>
      <c r="B5" s="1"/>
      <c r="C5" s="1" t="s">
        <v>451</v>
      </c>
      <c r="D5" s="31">
        <v>720</v>
      </c>
      <c r="E5" s="2"/>
      <c r="F5" s="31">
        <v>70200000</v>
      </c>
      <c r="G5" s="2"/>
      <c r="H5" s="32">
        <f>ROUND(IF(F11=0, 0, F5/F11),5)</f>
        <v>0.43980999999999998</v>
      </c>
      <c r="I5" s="2"/>
      <c r="J5" s="31">
        <v>97500</v>
      </c>
    </row>
    <row r="6" spans="1:10" x14ac:dyDescent="0.35">
      <c r="A6" s="1"/>
      <c r="B6" s="1" t="s">
        <v>450</v>
      </c>
      <c r="C6" s="1"/>
      <c r="D6" s="18">
        <f>ROUND(SUM(D3:D5),5)</f>
        <v>990</v>
      </c>
      <c r="E6" s="2"/>
      <c r="F6" s="18">
        <f>ROUND(SUM(F3:F5),5)</f>
        <v>95625000</v>
      </c>
      <c r="G6" s="2"/>
      <c r="H6" s="19">
        <f>ROUND(IF(F11=0, 0, F6/F11),5)</f>
        <v>0.59909999999999997</v>
      </c>
      <c r="I6" s="2"/>
      <c r="J6" s="18">
        <v>96590.91</v>
      </c>
    </row>
    <row r="7" spans="1:10" x14ac:dyDescent="0.35">
      <c r="A7" s="1"/>
      <c r="B7" s="1" t="s">
        <v>391</v>
      </c>
      <c r="C7" s="1"/>
      <c r="D7" s="18"/>
      <c r="E7" s="2"/>
      <c r="F7" s="18"/>
      <c r="G7" s="2"/>
      <c r="H7" s="19"/>
      <c r="I7" s="2"/>
      <c r="J7" s="18"/>
    </row>
    <row r="8" spans="1:10" x14ac:dyDescent="0.35">
      <c r="A8" s="1"/>
      <c r="B8" s="1"/>
      <c r="C8" s="1" t="s">
        <v>449</v>
      </c>
      <c r="D8" s="18">
        <v>72</v>
      </c>
      <c r="E8" s="2"/>
      <c r="F8" s="18">
        <v>9120000</v>
      </c>
      <c r="G8" s="2"/>
      <c r="H8" s="19">
        <f>ROUND(IF(F11=0, 0, F8/F11),5)</f>
        <v>5.7140000000000003E-2</v>
      </c>
      <c r="I8" s="2"/>
      <c r="J8" s="18">
        <v>126666.67</v>
      </c>
    </row>
    <row r="9" spans="1:10" ht="15" thickBot="1" x14ac:dyDescent="0.4">
      <c r="A9" s="1"/>
      <c r="B9" s="1"/>
      <c r="C9" s="1" t="s">
        <v>448</v>
      </c>
      <c r="D9" s="18">
        <v>472</v>
      </c>
      <c r="E9" s="2"/>
      <c r="F9" s="18">
        <v>54870000</v>
      </c>
      <c r="G9" s="2"/>
      <c r="H9" s="19">
        <f>ROUND(IF(F11=0, 0, F9/F11),5)</f>
        <v>0.34376000000000001</v>
      </c>
      <c r="I9" s="2"/>
      <c r="J9" s="18">
        <v>116250</v>
      </c>
    </row>
    <row r="10" spans="1:10" ht="15" thickBot="1" x14ac:dyDescent="0.4">
      <c r="A10" s="1"/>
      <c r="B10" s="1" t="s">
        <v>447</v>
      </c>
      <c r="C10" s="1"/>
      <c r="D10" s="22">
        <f>ROUND(SUM(D7:D9),5)</f>
        <v>544</v>
      </c>
      <c r="E10" s="2"/>
      <c r="F10" s="22">
        <f>ROUND(SUM(F7:F9),5)</f>
        <v>63990000</v>
      </c>
      <c r="G10" s="2"/>
      <c r="H10" s="23">
        <f>ROUND(IF(F11=0, 0, F10/F11),5)</f>
        <v>0.40089999999999998</v>
      </c>
      <c r="I10" s="2"/>
      <c r="J10" s="22">
        <v>117628.68</v>
      </c>
    </row>
    <row r="11" spans="1:10" s="26" customFormat="1" ht="11" thickBot="1" x14ac:dyDescent="0.3">
      <c r="A11" s="1" t="s">
        <v>418</v>
      </c>
      <c r="B11" s="1"/>
      <c r="C11" s="1"/>
      <c r="D11" s="33">
        <f>ROUND(D6+D10,5)</f>
        <v>1534</v>
      </c>
      <c r="E11" s="1"/>
      <c r="F11" s="24">
        <f>ROUND(F6+F10,5)</f>
        <v>159615000</v>
      </c>
      <c r="G11" s="1"/>
      <c r="H11" s="25">
        <f>ROUND(IF(F11=0, 0, F11/F11),5)</f>
        <v>1</v>
      </c>
      <c r="I11" s="1"/>
      <c r="J11" s="24">
        <v>104051.5</v>
      </c>
    </row>
    <row r="12" spans="1:10" ht="15" thickTop="1" x14ac:dyDescent="0.35"/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10:20 PM
&amp;"Arial,Bold"&amp;8 01/12/25
&amp;"Arial,Bold"&amp;8 Accrual Basis&amp;C&amp;"Arial,Bold"&amp;12 COUNTDOWN UNIVERSITY OF NIGERIA
&amp;"Arial,Bold"&amp;14 Percentage (%) of Revenue By Student Category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614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704850</xdr:colOff>
                <xdr:row>1</xdr:row>
                <xdr:rowOff>38100</xdr:rowOff>
              </to>
            </anchor>
          </controlPr>
        </control>
      </mc:Choice>
      <mc:Fallback>
        <control shapeId="6145" r:id="rId4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54A08-D97B-4E56-96DA-0F14D671D06D}">
  <sheetPr codeName="Sheet4"/>
  <dimension ref="A1:S13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K26" sqref="K26"/>
    </sheetView>
  </sheetViews>
  <sheetFormatPr defaultRowHeight="14.5" x14ac:dyDescent="0.35"/>
  <cols>
    <col min="1" max="3" width="3" style="26" customWidth="1"/>
    <col min="4" max="4" width="39.08984375" style="26" customWidth="1"/>
    <col min="5" max="5" width="7.08984375" bestFit="1" customWidth="1"/>
    <col min="6" max="6" width="2.36328125" customWidth="1"/>
    <col min="7" max="7" width="9.90625" bestFit="1" customWidth="1"/>
    <col min="8" max="8" width="2.36328125" customWidth="1"/>
    <col min="9" max="9" width="8" bestFit="1" customWidth="1"/>
    <col min="10" max="10" width="2.36328125" customWidth="1"/>
    <col min="11" max="11" width="9.90625" bestFit="1" customWidth="1"/>
    <col min="12" max="12" width="2.36328125" customWidth="1"/>
    <col min="13" max="13" width="9.90625" bestFit="1" customWidth="1"/>
    <col min="14" max="14" width="2.36328125" customWidth="1"/>
    <col min="15" max="15" width="8.08984375" bestFit="1" customWidth="1"/>
    <col min="16" max="16" width="2.36328125" customWidth="1"/>
    <col min="17" max="17" width="10" bestFit="1" customWidth="1"/>
    <col min="18" max="18" width="2.36328125" customWidth="1"/>
    <col min="19" max="19" width="11.54296875" bestFit="1" customWidth="1"/>
  </cols>
  <sheetData>
    <row r="1" spans="1:19" ht="15" thickBot="1" x14ac:dyDescent="0.4">
      <c r="A1" s="1"/>
      <c r="B1" s="1"/>
      <c r="C1" s="1"/>
      <c r="D1" s="1"/>
      <c r="E1" s="15" t="s">
        <v>419</v>
      </c>
      <c r="F1" s="13"/>
      <c r="G1" s="14"/>
      <c r="H1" s="13"/>
      <c r="I1" s="14"/>
      <c r="J1" s="13"/>
      <c r="K1" s="14"/>
      <c r="L1" s="13"/>
      <c r="M1" s="14"/>
      <c r="N1" s="13"/>
      <c r="O1" s="14"/>
      <c r="P1" s="13"/>
      <c r="Q1" s="14"/>
      <c r="R1" s="13"/>
      <c r="S1" s="14"/>
    </row>
    <row r="2" spans="1:19" s="5" customFormat="1" ht="15.5" thickTop="1" thickBot="1" x14ac:dyDescent="0.4">
      <c r="A2" s="16"/>
      <c r="B2" s="16"/>
      <c r="C2" s="16"/>
      <c r="D2" s="16"/>
      <c r="E2" s="17" t="s">
        <v>456</v>
      </c>
      <c r="F2" s="3"/>
      <c r="G2" s="17" t="s">
        <v>455</v>
      </c>
      <c r="H2" s="3"/>
      <c r="I2" s="17" t="s">
        <v>454</v>
      </c>
      <c r="J2" s="3"/>
      <c r="K2" s="17" t="s">
        <v>453</v>
      </c>
      <c r="L2" s="3"/>
      <c r="M2" s="17" t="s">
        <v>457</v>
      </c>
      <c r="N2" s="3"/>
      <c r="O2" s="17" t="s">
        <v>458</v>
      </c>
      <c r="P2" s="3"/>
      <c r="Q2" s="17" t="s">
        <v>459</v>
      </c>
      <c r="R2" s="3"/>
      <c r="S2" s="17" t="s">
        <v>460</v>
      </c>
    </row>
    <row r="3" spans="1:19" ht="15" thickTop="1" x14ac:dyDescent="0.35">
      <c r="A3" s="1"/>
      <c r="B3" s="1" t="s">
        <v>461</v>
      </c>
      <c r="C3" s="1"/>
      <c r="D3" s="1"/>
      <c r="E3" s="34"/>
      <c r="F3" s="2"/>
      <c r="G3" s="18"/>
      <c r="H3" s="2"/>
      <c r="I3" s="19"/>
      <c r="J3" s="2"/>
      <c r="K3" s="18"/>
      <c r="L3" s="2"/>
      <c r="M3" s="18"/>
      <c r="N3" s="2"/>
      <c r="O3" s="18"/>
      <c r="P3" s="2"/>
      <c r="Q3" s="18"/>
      <c r="R3" s="2"/>
      <c r="S3" s="19"/>
    </row>
    <row r="4" spans="1:19" x14ac:dyDescent="0.35">
      <c r="A4" s="1"/>
      <c r="B4" s="1"/>
      <c r="C4" s="1" t="s">
        <v>462</v>
      </c>
      <c r="D4" s="1"/>
      <c r="E4" s="34"/>
      <c r="F4" s="2"/>
      <c r="G4" s="18"/>
      <c r="H4" s="2"/>
      <c r="I4" s="19"/>
      <c r="J4" s="2"/>
      <c r="K4" s="18"/>
      <c r="L4" s="2"/>
      <c r="M4" s="18"/>
      <c r="N4" s="2"/>
      <c r="O4" s="18"/>
      <c r="P4" s="2"/>
      <c r="Q4" s="18"/>
      <c r="R4" s="2"/>
      <c r="S4" s="19"/>
    </row>
    <row r="5" spans="1:19" x14ac:dyDescent="0.35">
      <c r="A5" s="1"/>
      <c r="B5" s="1"/>
      <c r="C5" s="1"/>
      <c r="D5" s="1" t="s">
        <v>463</v>
      </c>
      <c r="E5" s="34">
        <v>9600</v>
      </c>
      <c r="F5" s="2"/>
      <c r="G5" s="18">
        <v>18240000</v>
      </c>
      <c r="H5" s="2"/>
      <c r="I5" s="19">
        <f>ROUND(IF(G12=0, 0, G5/G12),5)</f>
        <v>0.48747000000000001</v>
      </c>
      <c r="J5" s="2"/>
      <c r="K5" s="18">
        <v>1900</v>
      </c>
      <c r="L5" s="2"/>
      <c r="M5" s="18">
        <v>12480000</v>
      </c>
      <c r="N5" s="2"/>
      <c r="O5" s="18">
        <v>1300</v>
      </c>
      <c r="P5" s="2"/>
      <c r="Q5" s="18">
        <v>5760000</v>
      </c>
      <c r="R5" s="2"/>
      <c r="S5" s="19">
        <f>ROUND(IF(G5=0, IF(Q5=0, 0, 1), Q5/G5),5)</f>
        <v>0.31579000000000002</v>
      </c>
    </row>
    <row r="6" spans="1:19" ht="15" thickBot="1" x14ac:dyDescent="0.4">
      <c r="A6" s="1"/>
      <c r="B6" s="1"/>
      <c r="C6" s="1"/>
      <c r="D6" s="1" t="s">
        <v>464</v>
      </c>
      <c r="E6" s="35">
        <v>13050</v>
      </c>
      <c r="F6" s="2"/>
      <c r="G6" s="31">
        <v>7177500</v>
      </c>
      <c r="H6" s="2"/>
      <c r="I6" s="32">
        <f>ROUND(IF(G12=0, 0, G6/G12),5)</f>
        <v>0.19181999999999999</v>
      </c>
      <c r="J6" s="2"/>
      <c r="K6" s="31">
        <v>550</v>
      </c>
      <c r="L6" s="2"/>
      <c r="M6" s="31">
        <v>4567500</v>
      </c>
      <c r="N6" s="2"/>
      <c r="O6" s="31">
        <v>350</v>
      </c>
      <c r="P6" s="2"/>
      <c r="Q6" s="31">
        <v>2610000</v>
      </c>
      <c r="R6" s="2"/>
      <c r="S6" s="32">
        <f>ROUND(IF(G6=0, IF(Q6=0, 0, 1), Q6/G6),5)</f>
        <v>0.36364000000000002</v>
      </c>
    </row>
    <row r="7" spans="1:19" x14ac:dyDescent="0.35">
      <c r="A7" s="1"/>
      <c r="B7" s="1"/>
      <c r="C7" s="1" t="s">
        <v>465</v>
      </c>
      <c r="D7" s="1"/>
      <c r="E7" s="34">
        <f>ROUND(SUM(E4:E6),5)</f>
        <v>22650</v>
      </c>
      <c r="F7" s="2"/>
      <c r="G7" s="18">
        <f>ROUND(SUM(G4:G6),5)</f>
        <v>25417500</v>
      </c>
      <c r="H7" s="2"/>
      <c r="I7" s="19">
        <f>ROUND(IF(G12=0, 0, G7/G12),5)</f>
        <v>0.67928999999999995</v>
      </c>
      <c r="J7" s="2"/>
      <c r="K7" s="18">
        <v>1122.19</v>
      </c>
      <c r="L7" s="2"/>
      <c r="M7" s="18">
        <f>ROUND(SUM(M4:M6),5)</f>
        <v>17047500</v>
      </c>
      <c r="N7" s="2"/>
      <c r="O7" s="18">
        <v>752.65</v>
      </c>
      <c r="P7" s="2"/>
      <c r="Q7" s="18">
        <f>ROUND(SUM(Q4:Q6),5)</f>
        <v>8370000</v>
      </c>
      <c r="R7" s="2"/>
      <c r="S7" s="19">
        <f>ROUND(IF(G7=0, IF(Q7=0, 0, 1), Q7/G7),5)</f>
        <v>0.32929999999999998</v>
      </c>
    </row>
    <row r="8" spans="1:19" x14ac:dyDescent="0.35">
      <c r="A8" s="1"/>
      <c r="B8" s="1"/>
      <c r="C8" s="1" t="s">
        <v>466</v>
      </c>
      <c r="D8" s="1"/>
      <c r="E8" s="34"/>
      <c r="F8" s="2"/>
      <c r="G8" s="18"/>
      <c r="H8" s="2"/>
      <c r="I8" s="19"/>
      <c r="J8" s="2"/>
      <c r="K8" s="18"/>
      <c r="L8" s="2"/>
      <c r="M8" s="18"/>
      <c r="N8" s="2"/>
      <c r="O8" s="18"/>
      <c r="P8" s="2"/>
      <c r="Q8" s="18"/>
      <c r="R8" s="2"/>
      <c r="S8" s="19"/>
    </row>
    <row r="9" spans="1:19" ht="15" thickBot="1" x14ac:dyDescent="0.4">
      <c r="A9" s="1"/>
      <c r="B9" s="1"/>
      <c r="C9" s="1"/>
      <c r="D9" s="1" t="s">
        <v>467</v>
      </c>
      <c r="E9" s="34">
        <v>1</v>
      </c>
      <c r="F9" s="2"/>
      <c r="G9" s="18">
        <v>12000000</v>
      </c>
      <c r="H9" s="2"/>
      <c r="I9" s="19">
        <f>ROUND(IF(G12=0, 0, G9/G12),5)</f>
        <v>0.32071</v>
      </c>
      <c r="J9" s="2"/>
      <c r="K9" s="18">
        <v>12000000</v>
      </c>
      <c r="L9" s="2"/>
      <c r="M9" s="18"/>
      <c r="N9" s="2"/>
      <c r="O9" s="18"/>
      <c r="P9" s="2"/>
      <c r="Q9" s="18"/>
      <c r="R9" s="2"/>
      <c r="S9" s="19"/>
    </row>
    <row r="10" spans="1:19" ht="15" thickBot="1" x14ac:dyDescent="0.4">
      <c r="A10" s="1"/>
      <c r="B10" s="1"/>
      <c r="C10" s="1" t="s">
        <v>468</v>
      </c>
      <c r="D10" s="1"/>
      <c r="E10" s="36">
        <f>ROUND(SUM(E8:E9),5)</f>
        <v>1</v>
      </c>
      <c r="F10" s="2"/>
      <c r="G10" s="22">
        <f>ROUND(SUM(G8:G9),5)</f>
        <v>12000000</v>
      </c>
      <c r="H10" s="2"/>
      <c r="I10" s="23">
        <f>ROUND(IF(G12=0, 0, G10/G12),5)</f>
        <v>0.32071</v>
      </c>
      <c r="J10" s="2"/>
      <c r="K10" s="22">
        <v>12000000</v>
      </c>
      <c r="L10" s="2"/>
      <c r="M10" s="31"/>
      <c r="N10" s="2"/>
      <c r="O10" s="18"/>
      <c r="P10" s="2"/>
      <c r="Q10" s="31"/>
      <c r="R10" s="2"/>
      <c r="S10" s="32"/>
    </row>
    <row r="11" spans="1:19" ht="15" thickBot="1" x14ac:dyDescent="0.4">
      <c r="A11" s="1"/>
      <c r="B11" s="1" t="s">
        <v>469</v>
      </c>
      <c r="C11" s="1"/>
      <c r="D11" s="1"/>
      <c r="E11" s="36">
        <f>ROUND(E3+E7+E10,5)</f>
        <v>22651</v>
      </c>
      <c r="F11" s="2"/>
      <c r="G11" s="22">
        <f>ROUND(G3+G7+G10,5)</f>
        <v>37417500</v>
      </c>
      <c r="H11" s="2"/>
      <c r="I11" s="23">
        <f>ROUND(IF(G12=0, 0, G11/G12),5)</f>
        <v>1</v>
      </c>
      <c r="J11" s="2"/>
      <c r="K11" s="22">
        <v>1651.91</v>
      </c>
      <c r="L11" s="2"/>
      <c r="M11" s="18">
        <f>ROUND(M3+M7+M10,5)</f>
        <v>17047500</v>
      </c>
      <c r="N11" s="2"/>
      <c r="O11" s="22">
        <v>752.62</v>
      </c>
      <c r="P11" s="2"/>
      <c r="Q11" s="18">
        <f>ROUND(Q3+Q7+Q10,5)</f>
        <v>8370000</v>
      </c>
      <c r="R11" s="2"/>
      <c r="S11" s="19">
        <f>ROUND(IF(G11=0, IF(Q11=0, 0, 1), Q11/G11),5)</f>
        <v>0.22369</v>
      </c>
    </row>
    <row r="12" spans="1:19" s="26" customFormat="1" ht="11" thickBot="1" x14ac:dyDescent="0.3">
      <c r="A12" s="1" t="s">
        <v>418</v>
      </c>
      <c r="B12" s="1"/>
      <c r="C12" s="1"/>
      <c r="D12" s="1"/>
      <c r="E12" s="33">
        <f>E11</f>
        <v>22651</v>
      </c>
      <c r="F12" s="1"/>
      <c r="G12" s="24">
        <f>G11</f>
        <v>37417500</v>
      </c>
      <c r="H12" s="1"/>
      <c r="I12" s="25">
        <f>ROUND(IF(G12=0, 0, G12/G12),5)</f>
        <v>1</v>
      </c>
      <c r="J12" s="1"/>
      <c r="K12" s="24">
        <v>1651.91</v>
      </c>
      <c r="L12" s="1"/>
      <c r="M12" s="37"/>
      <c r="N12" s="1"/>
      <c r="O12" s="24">
        <v>752.62</v>
      </c>
      <c r="P12" s="1"/>
      <c r="Q12" s="37"/>
      <c r="R12" s="1"/>
      <c r="S12" s="38"/>
    </row>
    <row r="13" spans="1:19" ht="15" thickTop="1" x14ac:dyDescent="0.35"/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10:11 AM
&amp;"Arial,Bold"&amp;8 01/14/25
&amp;"Arial,Bold"&amp;8 Accrual Basis&amp;C&amp;"Arial,Bold"&amp;12 COUNTDOWN UNIVERSITY OF NIGERIA
&amp;"Arial,Bold"&amp;14 Percentage (%) of Revenue for Other Incomes By Types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716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7169" r:id="rId4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C645-920B-431E-95EA-D503A5A8E558}">
  <dimension ref="A1:N375"/>
  <sheetViews>
    <sheetView zoomScale="90" zoomScaleNormal="90" workbookViewId="0">
      <pane ySplit="1" topLeftCell="A2" activePane="bottomLeft" state="frozenSplit"/>
      <selection pane="bottomLeft" activeCell="M4" sqref="M4"/>
    </sheetView>
  </sheetViews>
  <sheetFormatPr defaultRowHeight="14.5" x14ac:dyDescent="0.35"/>
  <cols>
    <col min="1" max="1" width="29.453125" customWidth="1"/>
    <col min="2" max="2" width="1" customWidth="1"/>
    <col min="3" max="3" width="12.453125" bestFit="1" customWidth="1"/>
    <col min="4" max="4" width="1" customWidth="1"/>
    <col min="5" max="5" width="22.6328125" bestFit="1" customWidth="1"/>
    <col min="6" max="6" width="1.36328125" customWidth="1"/>
    <col min="7" max="7" width="15.36328125" bestFit="1" customWidth="1"/>
    <col min="8" max="8" width="1.1796875" customWidth="1"/>
    <col min="9" max="9" width="12" bestFit="1" customWidth="1"/>
    <col min="10" max="10" width="0.90625" customWidth="1"/>
    <col min="11" max="11" width="23.453125" bestFit="1" customWidth="1"/>
    <col min="12" max="12" width="19.90625" customWidth="1"/>
  </cols>
  <sheetData>
    <row r="1" spans="1:14" s="5" customFormat="1" ht="15" thickBot="1" x14ac:dyDescent="0.4">
      <c r="A1" s="4" t="s">
        <v>0</v>
      </c>
      <c r="B1" s="3"/>
      <c r="C1" s="4" t="s">
        <v>1</v>
      </c>
      <c r="D1" s="3"/>
      <c r="E1" s="4" t="s">
        <v>2</v>
      </c>
      <c r="F1" s="3"/>
      <c r="G1" s="4" t="s">
        <v>3</v>
      </c>
      <c r="H1" s="3"/>
      <c r="I1" s="4" t="s">
        <v>4</v>
      </c>
      <c r="J1" s="3"/>
      <c r="K1" s="4" t="s">
        <v>5</v>
      </c>
    </row>
    <row r="2" spans="1:14" ht="15" thickTop="1" x14ac:dyDescent="0.35">
      <c r="A2" s="2" t="s">
        <v>6</v>
      </c>
      <c r="B2" s="2"/>
      <c r="C2" s="2" t="s">
        <v>380</v>
      </c>
      <c r="D2" s="2"/>
      <c r="E2" s="2" t="s">
        <v>389</v>
      </c>
      <c r="F2" s="2"/>
      <c r="G2" s="2" t="s">
        <v>390</v>
      </c>
      <c r="H2" s="2"/>
      <c r="I2" s="2" t="s">
        <v>392</v>
      </c>
      <c r="J2" s="2"/>
      <c r="K2" s="2" t="s">
        <v>394</v>
      </c>
    </row>
    <row r="3" spans="1:14" x14ac:dyDescent="0.35">
      <c r="A3" s="2" t="s">
        <v>7</v>
      </c>
      <c r="B3" s="2"/>
      <c r="C3" s="2" t="s">
        <v>380</v>
      </c>
      <c r="D3" s="2"/>
      <c r="E3" s="2" t="s">
        <v>389</v>
      </c>
      <c r="F3" s="2"/>
      <c r="G3" s="2" t="s">
        <v>390</v>
      </c>
      <c r="H3" s="2"/>
      <c r="I3" s="2" t="s">
        <v>392</v>
      </c>
      <c r="J3" s="2"/>
      <c r="K3" s="2" t="s">
        <v>395</v>
      </c>
    </row>
    <row r="4" spans="1:14" ht="17" x14ac:dyDescent="0.5">
      <c r="A4" s="2" t="s">
        <v>8</v>
      </c>
      <c r="B4" s="2"/>
      <c r="C4" s="2" t="s">
        <v>380</v>
      </c>
      <c r="D4" s="2"/>
      <c r="E4" s="2" t="s">
        <v>389</v>
      </c>
      <c r="F4" s="2"/>
      <c r="G4" s="2" t="s">
        <v>391</v>
      </c>
      <c r="H4" s="2"/>
      <c r="I4" s="2" t="s">
        <v>392</v>
      </c>
      <c r="J4" s="2"/>
      <c r="K4" s="2" t="s">
        <v>396</v>
      </c>
      <c r="L4" s="9" t="s">
        <v>380</v>
      </c>
      <c r="M4" s="10">
        <f>COUNTIF(C2:C375,"100 Level")</f>
        <v>57</v>
      </c>
      <c r="N4" s="6"/>
    </row>
    <row r="5" spans="1:14" ht="17" x14ac:dyDescent="0.5">
      <c r="A5" s="2" t="s">
        <v>9</v>
      </c>
      <c r="B5" s="2"/>
      <c r="C5" s="2" t="s">
        <v>380</v>
      </c>
      <c r="D5" s="2"/>
      <c r="E5" s="2" t="s">
        <v>389</v>
      </c>
      <c r="F5" s="2"/>
      <c r="G5" s="2" t="s">
        <v>391</v>
      </c>
      <c r="H5" s="2"/>
      <c r="I5" s="2" t="s">
        <v>392</v>
      </c>
      <c r="J5" s="2"/>
      <c r="K5" s="2" t="s">
        <v>397</v>
      </c>
      <c r="L5" s="7" t="s">
        <v>381</v>
      </c>
      <c r="M5" s="7">
        <f>COUNTIF(C2:C375,"200 Level")</f>
        <v>62</v>
      </c>
      <c r="N5" s="6"/>
    </row>
    <row r="6" spans="1:14" ht="17" x14ac:dyDescent="0.5">
      <c r="A6" s="2" t="s">
        <v>10</v>
      </c>
      <c r="B6" s="2"/>
      <c r="C6" s="2" t="s">
        <v>380</v>
      </c>
      <c r="D6" s="2"/>
      <c r="E6" s="2" t="s">
        <v>389</v>
      </c>
      <c r="F6" s="2"/>
      <c r="G6" s="2" t="s">
        <v>390</v>
      </c>
      <c r="H6" s="2"/>
      <c r="I6" s="2" t="s">
        <v>392</v>
      </c>
      <c r="J6" s="2"/>
      <c r="K6" s="2" t="s">
        <v>398</v>
      </c>
      <c r="L6" s="8" t="s">
        <v>383</v>
      </c>
      <c r="M6" s="7">
        <f>COUNTIF(C2:C375,"300 Level")</f>
        <v>71</v>
      </c>
      <c r="N6" s="6"/>
    </row>
    <row r="7" spans="1:14" ht="17" x14ac:dyDescent="0.5">
      <c r="A7" s="2" t="s">
        <v>11</v>
      </c>
      <c r="B7" s="2"/>
      <c r="C7" s="2" t="s">
        <v>380</v>
      </c>
      <c r="D7" s="2"/>
      <c r="E7" s="2" t="s">
        <v>389</v>
      </c>
      <c r="F7" s="2"/>
      <c r="G7" s="2" t="s">
        <v>390</v>
      </c>
      <c r="H7" s="2"/>
      <c r="I7" s="2" t="s">
        <v>392</v>
      </c>
      <c r="J7" s="2"/>
      <c r="K7" s="2" t="s">
        <v>399</v>
      </c>
      <c r="L7" s="7" t="s">
        <v>385</v>
      </c>
      <c r="M7" s="7">
        <f>COUNTIF(C2:C375,"400 Level")</f>
        <v>67</v>
      </c>
      <c r="N7" s="6"/>
    </row>
    <row r="8" spans="1:14" ht="17" x14ac:dyDescent="0.5">
      <c r="A8" s="2" t="s">
        <v>12</v>
      </c>
      <c r="B8" s="2"/>
      <c r="C8" s="2" t="s">
        <v>380</v>
      </c>
      <c r="D8" s="2"/>
      <c r="E8" s="2" t="s">
        <v>389</v>
      </c>
      <c r="F8" s="2"/>
      <c r="G8" s="2" t="s">
        <v>390</v>
      </c>
      <c r="H8" s="2"/>
      <c r="I8" s="2" t="s">
        <v>392</v>
      </c>
      <c r="J8" s="2"/>
      <c r="K8" s="2" t="s">
        <v>394</v>
      </c>
      <c r="L8" s="8" t="s">
        <v>387</v>
      </c>
      <c r="M8" s="7">
        <f>COUNTIF(C2:C375,"500 Level")</f>
        <v>63</v>
      </c>
      <c r="N8" s="6"/>
    </row>
    <row r="9" spans="1:14" ht="17" x14ac:dyDescent="0.5">
      <c r="A9" s="2" t="s">
        <v>13</v>
      </c>
      <c r="B9" s="2"/>
      <c r="C9" s="2" t="s">
        <v>380</v>
      </c>
      <c r="D9" s="2"/>
      <c r="E9" s="2" t="s">
        <v>389</v>
      </c>
      <c r="F9" s="2"/>
      <c r="G9" s="2" t="s">
        <v>391</v>
      </c>
      <c r="H9" s="2"/>
      <c r="I9" s="2" t="s">
        <v>392</v>
      </c>
      <c r="J9" s="2"/>
      <c r="K9" s="2" t="s">
        <v>400</v>
      </c>
      <c r="L9" s="7" t="s">
        <v>388</v>
      </c>
      <c r="M9" s="7">
        <f>COUNTIF(C2:C375,"600 Level")</f>
        <v>54</v>
      </c>
      <c r="N9" s="6"/>
    </row>
    <row r="10" spans="1:14" ht="17" x14ac:dyDescent="0.5">
      <c r="A10" s="2" t="s">
        <v>14</v>
      </c>
      <c r="B10" s="2"/>
      <c r="C10" s="2" t="s">
        <v>380</v>
      </c>
      <c r="D10" s="2"/>
      <c r="E10" s="2" t="s">
        <v>389</v>
      </c>
      <c r="F10" s="2"/>
      <c r="G10" s="2" t="s">
        <v>391</v>
      </c>
      <c r="H10" s="2"/>
      <c r="I10" s="2" t="s">
        <v>392</v>
      </c>
      <c r="J10" s="2"/>
      <c r="K10" s="2" t="s">
        <v>401</v>
      </c>
      <c r="L10" s="7" t="s">
        <v>412</v>
      </c>
      <c r="M10" s="7">
        <f>SUM(M5:M9)</f>
        <v>317</v>
      </c>
      <c r="N10" s="6"/>
    </row>
    <row r="11" spans="1:14" ht="17" x14ac:dyDescent="0.5">
      <c r="A11" s="2" t="s">
        <v>15</v>
      </c>
      <c r="B11" s="2"/>
      <c r="C11" s="2" t="s">
        <v>380</v>
      </c>
      <c r="D11" s="2"/>
      <c r="E11" s="2" t="s">
        <v>389</v>
      </c>
      <c r="F11" s="2"/>
      <c r="G11" s="2" t="s">
        <v>390</v>
      </c>
      <c r="H11" s="2"/>
      <c r="I11" s="2" t="s">
        <v>392</v>
      </c>
      <c r="J11" s="2"/>
      <c r="K11" s="2" t="s">
        <v>399</v>
      </c>
      <c r="L11" s="11"/>
      <c r="M11" s="11">
        <f>SUM(M4:M9)</f>
        <v>374</v>
      </c>
      <c r="N11" s="6"/>
    </row>
    <row r="12" spans="1:14" ht="17" x14ac:dyDescent="0.5">
      <c r="A12" s="2" t="s">
        <v>16</v>
      </c>
      <c r="B12" s="2"/>
      <c r="C12" s="2" t="s">
        <v>380</v>
      </c>
      <c r="D12" s="2"/>
      <c r="E12" s="2" t="s">
        <v>389</v>
      </c>
      <c r="F12" s="2"/>
      <c r="G12" s="2" t="s">
        <v>390</v>
      </c>
      <c r="H12" s="2"/>
      <c r="I12" s="2" t="s">
        <v>392</v>
      </c>
      <c r="J12" s="2"/>
      <c r="K12" s="2" t="s">
        <v>401</v>
      </c>
      <c r="L12" s="6"/>
      <c r="M12" s="6"/>
      <c r="N12" s="6"/>
    </row>
    <row r="13" spans="1:14" ht="17" x14ac:dyDescent="0.5">
      <c r="A13" s="2" t="s">
        <v>17</v>
      </c>
      <c r="B13" s="2"/>
      <c r="C13" s="2" t="s">
        <v>380</v>
      </c>
      <c r="D13" s="2"/>
      <c r="E13" s="2" t="s">
        <v>389</v>
      </c>
      <c r="F13" s="2"/>
      <c r="G13" s="2" t="s">
        <v>390</v>
      </c>
      <c r="H13" s="2"/>
      <c r="I13" s="2" t="s">
        <v>392</v>
      </c>
      <c r="J13" s="2"/>
      <c r="K13" s="2" t="s">
        <v>398</v>
      </c>
      <c r="L13" s="6"/>
      <c r="M13" s="6"/>
      <c r="N13" s="6"/>
    </row>
    <row r="14" spans="1:14" x14ac:dyDescent="0.35">
      <c r="A14" s="2" t="s">
        <v>18</v>
      </c>
      <c r="B14" s="2"/>
      <c r="C14" s="2" t="s">
        <v>380</v>
      </c>
      <c r="D14" s="2"/>
      <c r="E14" s="2" t="s">
        <v>389</v>
      </c>
      <c r="F14" s="2"/>
      <c r="G14" s="2" t="s">
        <v>390</v>
      </c>
      <c r="H14" s="2"/>
      <c r="I14" s="2" t="s">
        <v>392</v>
      </c>
      <c r="J14" s="2"/>
      <c r="K14" s="2" t="s">
        <v>402</v>
      </c>
    </row>
    <row r="15" spans="1:14" x14ac:dyDescent="0.35">
      <c r="A15" s="2" t="s">
        <v>19</v>
      </c>
      <c r="B15" s="2"/>
      <c r="C15" s="2" t="s">
        <v>380</v>
      </c>
      <c r="D15" s="2"/>
      <c r="E15" s="2" t="s">
        <v>389</v>
      </c>
      <c r="F15" s="2"/>
      <c r="G15" s="2" t="s">
        <v>390</v>
      </c>
      <c r="H15" s="2"/>
      <c r="I15" s="2" t="s">
        <v>392</v>
      </c>
      <c r="J15" s="2"/>
      <c r="K15" s="2" t="s">
        <v>401</v>
      </c>
    </row>
    <row r="16" spans="1:14" x14ac:dyDescent="0.35">
      <c r="A16" s="2" t="s">
        <v>20</v>
      </c>
      <c r="B16" s="2"/>
      <c r="C16" s="2" t="s">
        <v>380</v>
      </c>
      <c r="D16" s="2"/>
      <c r="E16" s="2" t="s">
        <v>389</v>
      </c>
      <c r="F16" s="2"/>
      <c r="G16" s="2" t="s">
        <v>390</v>
      </c>
      <c r="H16" s="2"/>
      <c r="I16" s="2" t="s">
        <v>392</v>
      </c>
      <c r="J16" s="2"/>
      <c r="K16" s="2" t="s">
        <v>403</v>
      </c>
    </row>
    <row r="17" spans="1:11" x14ac:dyDescent="0.35">
      <c r="A17" s="2" t="s">
        <v>21</v>
      </c>
      <c r="B17" s="2"/>
      <c r="C17" s="2" t="s">
        <v>380</v>
      </c>
      <c r="D17" s="2"/>
      <c r="E17" s="2" t="s">
        <v>389</v>
      </c>
      <c r="F17" s="2"/>
      <c r="G17" s="2" t="s">
        <v>390</v>
      </c>
      <c r="H17" s="2"/>
      <c r="I17" s="2" t="s">
        <v>392</v>
      </c>
      <c r="J17" s="2"/>
      <c r="K17" s="2" t="s">
        <v>404</v>
      </c>
    </row>
    <row r="18" spans="1:11" x14ac:dyDescent="0.35">
      <c r="A18" s="2" t="s">
        <v>22</v>
      </c>
      <c r="B18" s="2"/>
      <c r="C18" s="2" t="s">
        <v>380</v>
      </c>
      <c r="D18" s="2"/>
      <c r="E18" s="2" t="s">
        <v>389</v>
      </c>
      <c r="F18" s="2"/>
      <c r="G18" s="2" t="s">
        <v>390</v>
      </c>
      <c r="H18" s="2"/>
      <c r="I18" s="2" t="s">
        <v>392</v>
      </c>
      <c r="J18" s="2"/>
      <c r="K18" s="2" t="s">
        <v>402</v>
      </c>
    </row>
    <row r="19" spans="1:11" x14ac:dyDescent="0.35">
      <c r="A19" s="2" t="s">
        <v>23</v>
      </c>
      <c r="B19" s="2"/>
      <c r="C19" s="2" t="s">
        <v>380</v>
      </c>
      <c r="D19" s="2"/>
      <c r="E19" s="2" t="s">
        <v>389</v>
      </c>
      <c r="F19" s="2"/>
      <c r="G19" s="2" t="s">
        <v>390</v>
      </c>
      <c r="H19" s="2"/>
      <c r="I19" s="2" t="s">
        <v>392</v>
      </c>
      <c r="J19" s="2"/>
      <c r="K19" s="2" t="s">
        <v>405</v>
      </c>
    </row>
    <row r="20" spans="1:11" x14ac:dyDescent="0.35">
      <c r="A20" s="2" t="s">
        <v>24</v>
      </c>
      <c r="B20" s="2"/>
      <c r="C20" s="2" t="s">
        <v>380</v>
      </c>
      <c r="D20" s="2"/>
      <c r="E20" s="2" t="s">
        <v>389</v>
      </c>
      <c r="F20" s="2"/>
      <c r="G20" s="2" t="s">
        <v>391</v>
      </c>
      <c r="H20" s="2"/>
      <c r="I20" s="2" t="s">
        <v>392</v>
      </c>
      <c r="J20" s="2"/>
      <c r="K20" s="2" t="s">
        <v>401</v>
      </c>
    </row>
    <row r="21" spans="1:11" x14ac:dyDescent="0.35">
      <c r="A21" s="2" t="s">
        <v>25</v>
      </c>
      <c r="B21" s="2"/>
      <c r="C21" s="2" t="s">
        <v>380</v>
      </c>
      <c r="D21" s="2"/>
      <c r="E21" s="2" t="s">
        <v>389</v>
      </c>
      <c r="F21" s="2"/>
      <c r="G21" s="2" t="s">
        <v>390</v>
      </c>
      <c r="H21" s="2"/>
      <c r="I21" s="2" t="s">
        <v>392</v>
      </c>
      <c r="J21" s="2"/>
      <c r="K21" s="2" t="s">
        <v>406</v>
      </c>
    </row>
    <row r="22" spans="1:11" x14ac:dyDescent="0.35">
      <c r="A22" s="2" t="s">
        <v>26</v>
      </c>
      <c r="B22" s="2"/>
      <c r="C22" s="2" t="s">
        <v>380</v>
      </c>
      <c r="D22" s="2"/>
      <c r="E22" s="2" t="s">
        <v>389</v>
      </c>
      <c r="F22" s="2"/>
      <c r="G22" s="2" t="s">
        <v>390</v>
      </c>
      <c r="H22" s="2"/>
      <c r="I22" s="2" t="s">
        <v>392</v>
      </c>
      <c r="J22" s="2"/>
      <c r="K22" s="2" t="s">
        <v>399</v>
      </c>
    </row>
    <row r="23" spans="1:11" x14ac:dyDescent="0.35">
      <c r="A23" s="2" t="s">
        <v>27</v>
      </c>
      <c r="B23" s="2"/>
      <c r="C23" s="2" t="s">
        <v>380</v>
      </c>
      <c r="D23" s="2"/>
      <c r="E23" s="2" t="s">
        <v>389</v>
      </c>
      <c r="F23" s="2"/>
      <c r="G23" s="2" t="s">
        <v>390</v>
      </c>
      <c r="H23" s="2"/>
      <c r="I23" s="2" t="s">
        <v>392</v>
      </c>
      <c r="J23" s="2"/>
      <c r="K23" s="2" t="s">
        <v>401</v>
      </c>
    </row>
    <row r="24" spans="1:11" x14ac:dyDescent="0.35">
      <c r="A24" s="2" t="s">
        <v>28</v>
      </c>
      <c r="B24" s="2"/>
      <c r="C24" s="2" t="s">
        <v>380</v>
      </c>
      <c r="D24" s="2"/>
      <c r="E24" s="2" t="s">
        <v>389</v>
      </c>
      <c r="F24" s="2"/>
      <c r="G24" s="2" t="s">
        <v>390</v>
      </c>
      <c r="H24" s="2"/>
      <c r="I24" s="2" t="s">
        <v>392</v>
      </c>
      <c r="J24" s="2"/>
      <c r="K24" s="2" t="s">
        <v>401</v>
      </c>
    </row>
    <row r="25" spans="1:11" x14ac:dyDescent="0.35">
      <c r="A25" s="2" t="s">
        <v>29</v>
      </c>
      <c r="B25" s="2"/>
      <c r="C25" s="2" t="s">
        <v>380</v>
      </c>
      <c r="D25" s="2"/>
      <c r="E25" s="2" t="s">
        <v>389</v>
      </c>
      <c r="F25" s="2"/>
      <c r="G25" s="2" t="s">
        <v>390</v>
      </c>
      <c r="H25" s="2"/>
      <c r="I25" s="2" t="s">
        <v>392</v>
      </c>
      <c r="J25" s="2"/>
      <c r="K25" s="2" t="s">
        <v>397</v>
      </c>
    </row>
    <row r="26" spans="1:11" x14ac:dyDescent="0.35">
      <c r="A26" s="2" t="s">
        <v>30</v>
      </c>
      <c r="B26" s="2"/>
      <c r="C26" s="2" t="s">
        <v>380</v>
      </c>
      <c r="D26" s="2"/>
      <c r="E26" s="2" t="s">
        <v>389</v>
      </c>
      <c r="F26" s="2"/>
      <c r="G26" s="2" t="s">
        <v>391</v>
      </c>
      <c r="H26" s="2"/>
      <c r="I26" s="2" t="s">
        <v>392</v>
      </c>
      <c r="J26" s="2"/>
      <c r="K26" s="2" t="s">
        <v>400</v>
      </c>
    </row>
    <row r="27" spans="1:11" x14ac:dyDescent="0.35">
      <c r="A27" s="2" t="s">
        <v>31</v>
      </c>
      <c r="B27" s="2"/>
      <c r="C27" s="2" t="s">
        <v>380</v>
      </c>
      <c r="D27" s="2"/>
      <c r="E27" s="2" t="s">
        <v>389</v>
      </c>
      <c r="F27" s="2"/>
      <c r="G27" s="2" t="s">
        <v>391</v>
      </c>
      <c r="H27" s="2"/>
      <c r="I27" s="2" t="s">
        <v>392</v>
      </c>
      <c r="J27" s="2"/>
      <c r="K27" s="2" t="s">
        <v>404</v>
      </c>
    </row>
    <row r="28" spans="1:11" x14ac:dyDescent="0.35">
      <c r="A28" s="2" t="s">
        <v>32</v>
      </c>
      <c r="B28" s="2"/>
      <c r="C28" s="2" t="s">
        <v>380</v>
      </c>
      <c r="D28" s="2"/>
      <c r="E28" s="2" t="s">
        <v>389</v>
      </c>
      <c r="F28" s="2"/>
      <c r="G28" s="2" t="s">
        <v>390</v>
      </c>
      <c r="H28" s="2"/>
      <c r="I28" s="2" t="s">
        <v>392</v>
      </c>
      <c r="J28" s="2"/>
      <c r="K28" s="2" t="s">
        <v>397</v>
      </c>
    </row>
    <row r="29" spans="1:11" x14ac:dyDescent="0.35">
      <c r="A29" s="2" t="s">
        <v>33</v>
      </c>
      <c r="B29" s="2"/>
      <c r="C29" s="2" t="s">
        <v>380</v>
      </c>
      <c r="D29" s="2"/>
      <c r="E29" s="2" t="s">
        <v>389</v>
      </c>
      <c r="F29" s="2"/>
      <c r="G29" s="2" t="s">
        <v>390</v>
      </c>
      <c r="H29" s="2"/>
      <c r="I29" s="2" t="s">
        <v>392</v>
      </c>
      <c r="J29" s="2"/>
      <c r="K29" s="2" t="s">
        <v>394</v>
      </c>
    </row>
    <row r="30" spans="1:11" x14ac:dyDescent="0.35">
      <c r="A30" s="2" t="s">
        <v>34</v>
      </c>
      <c r="B30" s="2"/>
      <c r="C30" s="2" t="s">
        <v>380</v>
      </c>
      <c r="D30" s="2"/>
      <c r="E30" s="2" t="s">
        <v>389</v>
      </c>
      <c r="F30" s="2"/>
      <c r="G30" s="2" t="s">
        <v>390</v>
      </c>
      <c r="H30" s="2"/>
      <c r="I30" s="2" t="s">
        <v>392</v>
      </c>
      <c r="J30" s="2"/>
      <c r="K30" s="2" t="s">
        <v>407</v>
      </c>
    </row>
    <row r="31" spans="1:11" x14ac:dyDescent="0.35">
      <c r="A31" s="2" t="s">
        <v>35</v>
      </c>
      <c r="B31" s="2"/>
      <c r="C31" s="2" t="s">
        <v>380</v>
      </c>
      <c r="D31" s="2"/>
      <c r="E31" s="2" t="s">
        <v>389</v>
      </c>
      <c r="F31" s="2"/>
      <c r="G31" s="2" t="s">
        <v>391</v>
      </c>
      <c r="H31" s="2"/>
      <c r="I31" s="2" t="s">
        <v>392</v>
      </c>
      <c r="J31" s="2"/>
      <c r="K31" s="2" t="s">
        <v>407</v>
      </c>
    </row>
    <row r="32" spans="1:11" x14ac:dyDescent="0.35">
      <c r="A32" s="2" t="s">
        <v>36</v>
      </c>
      <c r="B32" s="2"/>
      <c r="C32" s="2" t="s">
        <v>380</v>
      </c>
      <c r="D32" s="2"/>
      <c r="E32" s="2" t="s">
        <v>389</v>
      </c>
      <c r="F32" s="2"/>
      <c r="G32" s="2" t="s">
        <v>391</v>
      </c>
      <c r="H32" s="2"/>
      <c r="I32" s="2" t="s">
        <v>392</v>
      </c>
      <c r="J32" s="2"/>
      <c r="K32" s="2" t="s">
        <v>403</v>
      </c>
    </row>
    <row r="33" spans="1:11" x14ac:dyDescent="0.35">
      <c r="A33" s="2" t="s">
        <v>37</v>
      </c>
      <c r="B33" s="2"/>
      <c r="C33" s="2" t="s">
        <v>380</v>
      </c>
      <c r="D33" s="2"/>
      <c r="E33" s="2" t="s">
        <v>389</v>
      </c>
      <c r="F33" s="2"/>
      <c r="G33" s="2" t="s">
        <v>390</v>
      </c>
      <c r="H33" s="2"/>
      <c r="I33" s="2" t="s">
        <v>392</v>
      </c>
      <c r="J33" s="2"/>
      <c r="K33" s="2" t="s">
        <v>408</v>
      </c>
    </row>
    <row r="34" spans="1:11" x14ac:dyDescent="0.35">
      <c r="A34" s="2" t="s">
        <v>38</v>
      </c>
      <c r="B34" s="2"/>
      <c r="C34" s="2" t="s">
        <v>380</v>
      </c>
      <c r="D34" s="2"/>
      <c r="E34" s="2" t="s">
        <v>389</v>
      </c>
      <c r="F34" s="2"/>
      <c r="G34" s="2" t="s">
        <v>390</v>
      </c>
      <c r="H34" s="2"/>
      <c r="I34" s="2" t="s">
        <v>392</v>
      </c>
      <c r="J34" s="2"/>
      <c r="K34" s="2" t="s">
        <v>409</v>
      </c>
    </row>
    <row r="35" spans="1:11" x14ac:dyDescent="0.35">
      <c r="A35" s="2" t="s">
        <v>39</v>
      </c>
      <c r="B35" s="2"/>
      <c r="C35" s="2" t="s">
        <v>380</v>
      </c>
      <c r="D35" s="2"/>
      <c r="E35" s="2" t="s">
        <v>389</v>
      </c>
      <c r="F35" s="2"/>
      <c r="G35" s="2" t="s">
        <v>390</v>
      </c>
      <c r="H35" s="2"/>
      <c r="I35" s="2" t="s">
        <v>392</v>
      </c>
      <c r="J35" s="2"/>
      <c r="K35" s="2" t="s">
        <v>395</v>
      </c>
    </row>
    <row r="36" spans="1:11" x14ac:dyDescent="0.35">
      <c r="A36" s="2" t="s">
        <v>40</v>
      </c>
      <c r="B36" s="2"/>
      <c r="C36" s="2" t="s">
        <v>380</v>
      </c>
      <c r="D36" s="2"/>
      <c r="E36" s="2" t="s">
        <v>389</v>
      </c>
      <c r="F36" s="2"/>
      <c r="G36" s="2" t="s">
        <v>390</v>
      </c>
      <c r="H36" s="2"/>
      <c r="I36" s="2" t="s">
        <v>392</v>
      </c>
      <c r="J36" s="2"/>
      <c r="K36" s="2" t="s">
        <v>406</v>
      </c>
    </row>
    <row r="37" spans="1:11" x14ac:dyDescent="0.35">
      <c r="A37" s="2" t="s">
        <v>41</v>
      </c>
      <c r="B37" s="2"/>
      <c r="C37" s="2" t="s">
        <v>380</v>
      </c>
      <c r="D37" s="2"/>
      <c r="E37" s="2" t="s">
        <v>389</v>
      </c>
      <c r="F37" s="2"/>
      <c r="G37" s="2" t="s">
        <v>390</v>
      </c>
      <c r="H37" s="2"/>
      <c r="I37" s="2" t="s">
        <v>392</v>
      </c>
      <c r="J37" s="2"/>
      <c r="K37" s="2" t="s">
        <v>409</v>
      </c>
    </row>
    <row r="38" spans="1:11" x14ac:dyDescent="0.35">
      <c r="A38" s="2" t="s">
        <v>42</v>
      </c>
      <c r="B38" s="2"/>
      <c r="C38" s="2" t="s">
        <v>380</v>
      </c>
      <c r="D38" s="2"/>
      <c r="E38" s="2" t="s">
        <v>389</v>
      </c>
      <c r="F38" s="2"/>
      <c r="G38" s="2" t="s">
        <v>390</v>
      </c>
      <c r="H38" s="2"/>
      <c r="I38" s="2" t="s">
        <v>392</v>
      </c>
      <c r="J38" s="2"/>
      <c r="K38" s="2" t="s">
        <v>398</v>
      </c>
    </row>
    <row r="39" spans="1:11" x14ac:dyDescent="0.35">
      <c r="A39" s="2" t="s">
        <v>43</v>
      </c>
      <c r="B39" s="2"/>
      <c r="C39" s="2" t="s">
        <v>380</v>
      </c>
      <c r="D39" s="2"/>
      <c r="E39" s="2" t="s">
        <v>389</v>
      </c>
      <c r="F39" s="2"/>
      <c r="G39" s="2" t="s">
        <v>390</v>
      </c>
      <c r="H39" s="2"/>
      <c r="I39" s="2" t="s">
        <v>392</v>
      </c>
      <c r="J39" s="2"/>
      <c r="K39" s="2" t="s">
        <v>396</v>
      </c>
    </row>
    <row r="40" spans="1:11" x14ac:dyDescent="0.35">
      <c r="A40" s="2" t="s">
        <v>44</v>
      </c>
      <c r="B40" s="2"/>
      <c r="C40" s="2" t="s">
        <v>380</v>
      </c>
      <c r="D40" s="2"/>
      <c r="E40" s="2" t="s">
        <v>389</v>
      </c>
      <c r="F40" s="2"/>
      <c r="G40" s="2" t="s">
        <v>390</v>
      </c>
      <c r="H40" s="2"/>
      <c r="I40" s="2" t="s">
        <v>392</v>
      </c>
      <c r="J40" s="2"/>
      <c r="K40" s="2" t="s">
        <v>398</v>
      </c>
    </row>
    <row r="41" spans="1:11" x14ac:dyDescent="0.35">
      <c r="A41" s="2" t="s">
        <v>45</v>
      </c>
      <c r="B41" s="2"/>
      <c r="C41" s="2" t="s">
        <v>380</v>
      </c>
      <c r="D41" s="2"/>
      <c r="E41" s="2" t="s">
        <v>389</v>
      </c>
      <c r="F41" s="2"/>
      <c r="G41" s="2" t="s">
        <v>390</v>
      </c>
      <c r="H41" s="2"/>
      <c r="I41" s="2" t="s">
        <v>392</v>
      </c>
      <c r="J41" s="2"/>
      <c r="K41" s="2" t="s">
        <v>403</v>
      </c>
    </row>
    <row r="42" spans="1:11" x14ac:dyDescent="0.35">
      <c r="A42" s="2" t="s">
        <v>46</v>
      </c>
      <c r="B42" s="2"/>
      <c r="C42" s="2" t="s">
        <v>380</v>
      </c>
      <c r="D42" s="2"/>
      <c r="E42" s="2" t="s">
        <v>389</v>
      </c>
      <c r="F42" s="2"/>
      <c r="G42" s="2" t="s">
        <v>390</v>
      </c>
      <c r="H42" s="2"/>
      <c r="I42" s="2" t="s">
        <v>392</v>
      </c>
      <c r="J42" s="2"/>
      <c r="K42" s="2" t="s">
        <v>406</v>
      </c>
    </row>
    <row r="43" spans="1:11" x14ac:dyDescent="0.35">
      <c r="A43" s="2" t="s">
        <v>47</v>
      </c>
      <c r="B43" s="2"/>
      <c r="C43" s="2" t="s">
        <v>380</v>
      </c>
      <c r="D43" s="2"/>
      <c r="E43" s="2" t="s">
        <v>389</v>
      </c>
      <c r="F43" s="2"/>
      <c r="G43" s="2" t="s">
        <v>391</v>
      </c>
      <c r="H43" s="2"/>
      <c r="I43" s="2" t="s">
        <v>392</v>
      </c>
      <c r="J43" s="2"/>
      <c r="K43" s="2" t="s">
        <v>397</v>
      </c>
    </row>
    <row r="44" spans="1:11" x14ac:dyDescent="0.35">
      <c r="A44" s="2" t="s">
        <v>48</v>
      </c>
      <c r="B44" s="2"/>
      <c r="C44" s="2" t="s">
        <v>380</v>
      </c>
      <c r="D44" s="2"/>
      <c r="E44" s="2" t="s">
        <v>389</v>
      </c>
      <c r="F44" s="2"/>
      <c r="G44" s="2" t="s">
        <v>390</v>
      </c>
      <c r="H44" s="2"/>
      <c r="I44" s="2" t="s">
        <v>392</v>
      </c>
      <c r="J44" s="2"/>
      <c r="K44" s="2" t="s">
        <v>407</v>
      </c>
    </row>
    <row r="45" spans="1:11" x14ac:dyDescent="0.35">
      <c r="A45" s="2" t="s">
        <v>49</v>
      </c>
      <c r="B45" s="2"/>
      <c r="C45" s="2" t="s">
        <v>380</v>
      </c>
      <c r="D45" s="2"/>
      <c r="E45" s="2" t="s">
        <v>389</v>
      </c>
      <c r="F45" s="2"/>
      <c r="G45" s="2" t="s">
        <v>390</v>
      </c>
      <c r="H45" s="2"/>
      <c r="I45" s="2" t="s">
        <v>392</v>
      </c>
      <c r="J45" s="2"/>
      <c r="K45" s="2" t="s">
        <v>409</v>
      </c>
    </row>
    <row r="46" spans="1:11" x14ac:dyDescent="0.35">
      <c r="A46" s="2" t="s">
        <v>50</v>
      </c>
      <c r="B46" s="2"/>
      <c r="C46" s="2" t="s">
        <v>380</v>
      </c>
      <c r="D46" s="2"/>
      <c r="E46" s="2" t="s">
        <v>389</v>
      </c>
      <c r="F46" s="2"/>
      <c r="G46" s="2" t="s">
        <v>390</v>
      </c>
      <c r="H46" s="2"/>
      <c r="I46" s="2" t="s">
        <v>392</v>
      </c>
      <c r="J46" s="2"/>
      <c r="K46" s="2" t="s">
        <v>405</v>
      </c>
    </row>
    <row r="47" spans="1:11" x14ac:dyDescent="0.35">
      <c r="A47" s="2" t="s">
        <v>51</v>
      </c>
      <c r="B47" s="2"/>
      <c r="C47" s="2" t="s">
        <v>380</v>
      </c>
      <c r="D47" s="2"/>
      <c r="E47" s="2" t="s">
        <v>389</v>
      </c>
      <c r="F47" s="2"/>
      <c r="G47" s="2" t="s">
        <v>390</v>
      </c>
      <c r="H47" s="2"/>
      <c r="I47" s="2" t="s">
        <v>392</v>
      </c>
      <c r="J47" s="2"/>
      <c r="K47" s="2" t="s">
        <v>410</v>
      </c>
    </row>
    <row r="48" spans="1:11" x14ac:dyDescent="0.35">
      <c r="A48" s="2" t="s">
        <v>52</v>
      </c>
      <c r="B48" s="2"/>
      <c r="C48" s="2" t="s">
        <v>380</v>
      </c>
      <c r="D48" s="2"/>
      <c r="E48" s="2" t="s">
        <v>389</v>
      </c>
      <c r="F48" s="2"/>
      <c r="G48" s="2" t="s">
        <v>390</v>
      </c>
      <c r="H48" s="2"/>
      <c r="I48" s="2" t="s">
        <v>392</v>
      </c>
      <c r="J48" s="2"/>
      <c r="K48" s="2" t="s">
        <v>398</v>
      </c>
    </row>
    <row r="49" spans="1:11" x14ac:dyDescent="0.35">
      <c r="A49" s="2" t="s">
        <v>53</v>
      </c>
      <c r="B49" s="2"/>
      <c r="C49" s="2" t="s">
        <v>380</v>
      </c>
      <c r="D49" s="2"/>
      <c r="E49" s="2" t="s">
        <v>389</v>
      </c>
      <c r="F49" s="2"/>
      <c r="G49" s="2" t="s">
        <v>390</v>
      </c>
      <c r="H49" s="2"/>
      <c r="I49" s="2" t="s">
        <v>392</v>
      </c>
      <c r="J49" s="2"/>
      <c r="K49" s="2" t="s">
        <v>411</v>
      </c>
    </row>
    <row r="50" spans="1:11" x14ac:dyDescent="0.35">
      <c r="A50" s="2" t="s">
        <v>54</v>
      </c>
      <c r="B50" s="2"/>
      <c r="C50" s="2" t="s">
        <v>380</v>
      </c>
      <c r="D50" s="2"/>
      <c r="E50" s="2" t="s">
        <v>389</v>
      </c>
      <c r="F50" s="2"/>
      <c r="G50" s="2" t="s">
        <v>390</v>
      </c>
      <c r="H50" s="2"/>
      <c r="I50" s="2" t="s">
        <v>392</v>
      </c>
      <c r="J50" s="2"/>
      <c r="K50" s="2" t="s">
        <v>396</v>
      </c>
    </row>
    <row r="51" spans="1:11" x14ac:dyDescent="0.35">
      <c r="A51" s="2" t="s">
        <v>55</v>
      </c>
      <c r="B51" s="2"/>
      <c r="C51" s="2" t="s">
        <v>380</v>
      </c>
      <c r="D51" s="2"/>
      <c r="E51" s="2" t="s">
        <v>389</v>
      </c>
      <c r="F51" s="2"/>
      <c r="G51" s="2" t="s">
        <v>391</v>
      </c>
      <c r="H51" s="2"/>
      <c r="I51" s="2" t="s">
        <v>392</v>
      </c>
      <c r="J51" s="2"/>
      <c r="K51" s="2" t="s">
        <v>409</v>
      </c>
    </row>
    <row r="52" spans="1:11" x14ac:dyDescent="0.35">
      <c r="A52" s="2" t="s">
        <v>56</v>
      </c>
      <c r="B52" s="2"/>
      <c r="C52" s="2" t="s">
        <v>380</v>
      </c>
      <c r="D52" s="2"/>
      <c r="E52" s="2" t="s">
        <v>389</v>
      </c>
      <c r="F52" s="2"/>
      <c r="G52" s="2" t="s">
        <v>390</v>
      </c>
      <c r="H52" s="2"/>
      <c r="I52" s="2" t="s">
        <v>392</v>
      </c>
      <c r="J52" s="2"/>
      <c r="K52" s="2" t="s">
        <v>394</v>
      </c>
    </row>
    <row r="53" spans="1:11" x14ac:dyDescent="0.35">
      <c r="A53" s="2" t="s">
        <v>57</v>
      </c>
      <c r="B53" s="2"/>
      <c r="C53" s="2" t="s">
        <v>380</v>
      </c>
      <c r="D53" s="2"/>
      <c r="E53" s="2" t="s">
        <v>389</v>
      </c>
      <c r="F53" s="2"/>
      <c r="G53" s="2" t="s">
        <v>390</v>
      </c>
      <c r="H53" s="2"/>
      <c r="I53" s="2" t="s">
        <v>392</v>
      </c>
      <c r="J53" s="2"/>
      <c r="K53" s="2" t="s">
        <v>406</v>
      </c>
    </row>
    <row r="54" spans="1:11" x14ac:dyDescent="0.35">
      <c r="A54" s="2" t="s">
        <v>58</v>
      </c>
      <c r="B54" s="2"/>
      <c r="C54" s="2" t="s">
        <v>380</v>
      </c>
      <c r="D54" s="2"/>
      <c r="E54" s="2" t="s">
        <v>389</v>
      </c>
      <c r="F54" s="2"/>
      <c r="G54" s="2" t="s">
        <v>391</v>
      </c>
      <c r="H54" s="2"/>
      <c r="I54" s="2" t="s">
        <v>392</v>
      </c>
      <c r="J54" s="2"/>
      <c r="K54" s="2" t="s">
        <v>399</v>
      </c>
    </row>
    <row r="55" spans="1:11" x14ac:dyDescent="0.35">
      <c r="A55" s="2" t="s">
        <v>59</v>
      </c>
      <c r="B55" s="2"/>
      <c r="C55" s="2" t="s">
        <v>380</v>
      </c>
      <c r="D55" s="2"/>
      <c r="E55" s="2" t="s">
        <v>389</v>
      </c>
      <c r="F55" s="2"/>
      <c r="G55" s="2" t="s">
        <v>390</v>
      </c>
      <c r="H55" s="2"/>
      <c r="I55" s="2" t="s">
        <v>392</v>
      </c>
      <c r="J55" s="2"/>
      <c r="K55" s="2" t="s">
        <v>410</v>
      </c>
    </row>
    <row r="56" spans="1:11" x14ac:dyDescent="0.35">
      <c r="A56" s="2" t="s">
        <v>60</v>
      </c>
      <c r="B56" s="2"/>
      <c r="C56" s="2" t="s">
        <v>380</v>
      </c>
      <c r="D56" s="2"/>
      <c r="E56" s="2" t="s">
        <v>389</v>
      </c>
      <c r="F56" s="2"/>
      <c r="G56" s="2" t="s">
        <v>390</v>
      </c>
      <c r="H56" s="2"/>
      <c r="I56" s="2" t="s">
        <v>392</v>
      </c>
      <c r="J56" s="2"/>
      <c r="K56" s="2" t="s">
        <v>400</v>
      </c>
    </row>
    <row r="57" spans="1:11" x14ac:dyDescent="0.35">
      <c r="A57" s="2" t="s">
        <v>61</v>
      </c>
      <c r="B57" s="2"/>
      <c r="C57" s="2" t="s">
        <v>380</v>
      </c>
      <c r="D57" s="2"/>
      <c r="E57" s="2" t="s">
        <v>389</v>
      </c>
      <c r="F57" s="2"/>
      <c r="G57" s="2" t="s">
        <v>390</v>
      </c>
      <c r="H57" s="2"/>
      <c r="I57" s="2" t="s">
        <v>392</v>
      </c>
      <c r="J57" s="2"/>
      <c r="K57" s="2" t="s">
        <v>411</v>
      </c>
    </row>
    <row r="58" spans="1:11" x14ac:dyDescent="0.35">
      <c r="A58" s="2" t="s">
        <v>62</v>
      </c>
      <c r="B58" s="2"/>
      <c r="C58" s="2" t="s">
        <v>380</v>
      </c>
      <c r="D58" s="2"/>
      <c r="E58" s="2" t="s">
        <v>389</v>
      </c>
      <c r="F58" s="2"/>
      <c r="G58" s="2" t="s">
        <v>390</v>
      </c>
      <c r="H58" s="2"/>
      <c r="I58" s="2" t="s">
        <v>392</v>
      </c>
      <c r="J58" s="2"/>
      <c r="K58" s="2" t="s">
        <v>409</v>
      </c>
    </row>
    <row r="59" spans="1:11" x14ac:dyDescent="0.35">
      <c r="A59" s="2" t="s">
        <v>63</v>
      </c>
      <c r="B59" s="2"/>
      <c r="C59" s="2" t="s">
        <v>381</v>
      </c>
      <c r="D59" s="2"/>
      <c r="E59" s="2" t="s">
        <v>389</v>
      </c>
      <c r="F59" s="2"/>
      <c r="G59" s="2" t="s">
        <v>390</v>
      </c>
      <c r="H59" s="2"/>
      <c r="I59" s="2" t="s">
        <v>392</v>
      </c>
      <c r="J59" s="2"/>
      <c r="K59" s="2" t="s">
        <v>402</v>
      </c>
    </row>
    <row r="60" spans="1:11" x14ac:dyDescent="0.35">
      <c r="A60" s="2" t="s">
        <v>64</v>
      </c>
      <c r="B60" s="2"/>
      <c r="C60" s="2" t="s">
        <v>381</v>
      </c>
      <c r="D60" s="2"/>
      <c r="E60" s="2" t="s">
        <v>389</v>
      </c>
      <c r="F60" s="2"/>
      <c r="G60" s="2" t="s">
        <v>390</v>
      </c>
      <c r="H60" s="2"/>
      <c r="I60" s="2" t="s">
        <v>392</v>
      </c>
      <c r="J60" s="2"/>
      <c r="K60" s="2" t="s">
        <v>409</v>
      </c>
    </row>
    <row r="61" spans="1:11" x14ac:dyDescent="0.35">
      <c r="A61" s="2" t="s">
        <v>65</v>
      </c>
      <c r="B61" s="2"/>
      <c r="C61" s="2" t="s">
        <v>381</v>
      </c>
      <c r="D61" s="2"/>
      <c r="E61" s="2" t="s">
        <v>389</v>
      </c>
      <c r="F61" s="2"/>
      <c r="G61" s="2" t="s">
        <v>390</v>
      </c>
      <c r="H61" s="2"/>
      <c r="I61" s="2" t="s">
        <v>392</v>
      </c>
      <c r="J61" s="2"/>
      <c r="K61" s="2" t="s">
        <v>396</v>
      </c>
    </row>
    <row r="62" spans="1:11" x14ac:dyDescent="0.35">
      <c r="A62" s="2" t="s">
        <v>66</v>
      </c>
      <c r="B62" s="2"/>
      <c r="C62" s="2" t="s">
        <v>381</v>
      </c>
      <c r="D62" s="2"/>
      <c r="E62" s="2" t="s">
        <v>389</v>
      </c>
      <c r="F62" s="2"/>
      <c r="G62" s="2" t="s">
        <v>391</v>
      </c>
      <c r="H62" s="2"/>
      <c r="I62" s="2" t="s">
        <v>392</v>
      </c>
      <c r="J62" s="2"/>
      <c r="K62" s="2" t="s">
        <v>410</v>
      </c>
    </row>
    <row r="63" spans="1:11" x14ac:dyDescent="0.35">
      <c r="A63" s="2" t="s">
        <v>67</v>
      </c>
      <c r="B63" s="2"/>
      <c r="C63" s="2" t="s">
        <v>381</v>
      </c>
      <c r="D63" s="2"/>
      <c r="E63" s="2" t="s">
        <v>389</v>
      </c>
      <c r="F63" s="2"/>
      <c r="G63" s="2" t="s">
        <v>391</v>
      </c>
      <c r="H63" s="2"/>
      <c r="I63" s="2" t="s">
        <v>392</v>
      </c>
      <c r="J63" s="2"/>
      <c r="K63" s="2" t="s">
        <v>405</v>
      </c>
    </row>
    <row r="64" spans="1:11" x14ac:dyDescent="0.35">
      <c r="A64" s="2" t="s">
        <v>68</v>
      </c>
      <c r="B64" s="2"/>
      <c r="C64" s="2" t="s">
        <v>381</v>
      </c>
      <c r="D64" s="2"/>
      <c r="E64" s="2" t="s">
        <v>389</v>
      </c>
      <c r="F64" s="2"/>
      <c r="G64" s="2" t="s">
        <v>390</v>
      </c>
      <c r="H64" s="2"/>
      <c r="I64" s="2" t="s">
        <v>392</v>
      </c>
      <c r="J64" s="2"/>
      <c r="K64" s="2" t="s">
        <v>410</v>
      </c>
    </row>
    <row r="65" spans="1:11" x14ac:dyDescent="0.35">
      <c r="A65" s="2" t="s">
        <v>69</v>
      </c>
      <c r="B65" s="2"/>
      <c r="C65" s="2" t="s">
        <v>381</v>
      </c>
      <c r="D65" s="2"/>
      <c r="E65" s="2" t="s">
        <v>389</v>
      </c>
      <c r="F65" s="2"/>
      <c r="G65" s="2" t="s">
        <v>390</v>
      </c>
      <c r="H65" s="2"/>
      <c r="I65" s="2" t="s">
        <v>392</v>
      </c>
      <c r="J65" s="2"/>
      <c r="K65" s="2" t="s">
        <v>397</v>
      </c>
    </row>
    <row r="66" spans="1:11" x14ac:dyDescent="0.35">
      <c r="A66" s="2" t="s">
        <v>70</v>
      </c>
      <c r="B66" s="2"/>
      <c r="C66" s="2" t="s">
        <v>381</v>
      </c>
      <c r="D66" s="2"/>
      <c r="E66" s="2" t="s">
        <v>389</v>
      </c>
      <c r="F66" s="2"/>
      <c r="G66" s="2" t="s">
        <v>391</v>
      </c>
      <c r="H66" s="2"/>
      <c r="I66" s="2" t="s">
        <v>392</v>
      </c>
      <c r="J66" s="2"/>
      <c r="K66" s="2" t="s">
        <v>398</v>
      </c>
    </row>
    <row r="67" spans="1:11" x14ac:dyDescent="0.35">
      <c r="A67" s="2" t="s">
        <v>71</v>
      </c>
      <c r="B67" s="2"/>
      <c r="C67" s="2" t="s">
        <v>381</v>
      </c>
      <c r="D67" s="2"/>
      <c r="E67" s="2" t="s">
        <v>389</v>
      </c>
      <c r="F67" s="2"/>
      <c r="G67" s="2" t="s">
        <v>391</v>
      </c>
      <c r="H67" s="2"/>
      <c r="I67" s="2" t="s">
        <v>392</v>
      </c>
      <c r="J67" s="2"/>
      <c r="K67" s="2" t="s">
        <v>411</v>
      </c>
    </row>
    <row r="68" spans="1:11" x14ac:dyDescent="0.35">
      <c r="A68" s="2" t="s">
        <v>72</v>
      </c>
      <c r="B68" s="2"/>
      <c r="C68" s="2" t="s">
        <v>381</v>
      </c>
      <c r="D68" s="2"/>
      <c r="E68" s="2" t="s">
        <v>389</v>
      </c>
      <c r="F68" s="2"/>
      <c r="G68" s="2" t="s">
        <v>391</v>
      </c>
      <c r="H68" s="2"/>
      <c r="I68" s="2" t="s">
        <v>392</v>
      </c>
      <c r="J68" s="2"/>
      <c r="K68" s="2" t="s">
        <v>405</v>
      </c>
    </row>
    <row r="69" spans="1:11" x14ac:dyDescent="0.35">
      <c r="A69" s="2" t="s">
        <v>73</v>
      </c>
      <c r="B69" s="2"/>
      <c r="C69" s="2" t="s">
        <v>381</v>
      </c>
      <c r="D69" s="2"/>
      <c r="E69" s="2" t="s">
        <v>389</v>
      </c>
      <c r="F69" s="2"/>
      <c r="G69" s="2" t="s">
        <v>390</v>
      </c>
      <c r="H69" s="2"/>
      <c r="I69" s="2" t="s">
        <v>392</v>
      </c>
      <c r="J69" s="2"/>
      <c r="K69" s="2" t="s">
        <v>405</v>
      </c>
    </row>
    <row r="70" spans="1:11" x14ac:dyDescent="0.35">
      <c r="A70" s="2" t="s">
        <v>74</v>
      </c>
      <c r="B70" s="2"/>
      <c r="C70" s="2" t="s">
        <v>381</v>
      </c>
      <c r="D70" s="2"/>
      <c r="E70" s="2" t="s">
        <v>389</v>
      </c>
      <c r="F70" s="2"/>
      <c r="G70" s="2" t="s">
        <v>391</v>
      </c>
      <c r="H70" s="2"/>
      <c r="I70" s="2" t="s">
        <v>392</v>
      </c>
      <c r="J70" s="2"/>
      <c r="K70" s="2" t="s">
        <v>407</v>
      </c>
    </row>
    <row r="71" spans="1:11" x14ac:dyDescent="0.35">
      <c r="A71" s="2" t="s">
        <v>75</v>
      </c>
      <c r="B71" s="2"/>
      <c r="C71" s="2" t="s">
        <v>381</v>
      </c>
      <c r="D71" s="2"/>
      <c r="E71" s="2" t="s">
        <v>389</v>
      </c>
      <c r="F71" s="2"/>
      <c r="G71" s="2" t="s">
        <v>390</v>
      </c>
      <c r="H71" s="2"/>
      <c r="I71" s="2" t="s">
        <v>392</v>
      </c>
      <c r="J71" s="2"/>
      <c r="K71" s="2" t="s">
        <v>411</v>
      </c>
    </row>
    <row r="72" spans="1:11" x14ac:dyDescent="0.35">
      <c r="A72" s="2" t="s">
        <v>76</v>
      </c>
      <c r="B72" s="2"/>
      <c r="C72" s="2" t="s">
        <v>381</v>
      </c>
      <c r="D72" s="2"/>
      <c r="E72" s="2" t="s">
        <v>389</v>
      </c>
      <c r="F72" s="2"/>
      <c r="G72" s="2" t="s">
        <v>390</v>
      </c>
      <c r="H72" s="2"/>
      <c r="I72" s="2" t="s">
        <v>392</v>
      </c>
      <c r="J72" s="2"/>
      <c r="K72" s="2" t="s">
        <v>404</v>
      </c>
    </row>
    <row r="73" spans="1:11" x14ac:dyDescent="0.35">
      <c r="A73" s="2" t="s">
        <v>77</v>
      </c>
      <c r="B73" s="2"/>
      <c r="C73" s="2" t="s">
        <v>381</v>
      </c>
      <c r="D73" s="2"/>
      <c r="E73" s="2" t="s">
        <v>389</v>
      </c>
      <c r="F73" s="2"/>
      <c r="G73" s="2" t="s">
        <v>390</v>
      </c>
      <c r="H73" s="2"/>
      <c r="I73" s="2" t="s">
        <v>392</v>
      </c>
      <c r="J73" s="2"/>
      <c r="K73" s="2" t="s">
        <v>397</v>
      </c>
    </row>
    <row r="74" spans="1:11" x14ac:dyDescent="0.35">
      <c r="A74" s="2" t="s">
        <v>78</v>
      </c>
      <c r="B74" s="2"/>
      <c r="C74" s="2" t="s">
        <v>381</v>
      </c>
      <c r="D74" s="2"/>
      <c r="E74" s="2" t="s">
        <v>389</v>
      </c>
      <c r="F74" s="2"/>
      <c r="G74" s="2" t="s">
        <v>390</v>
      </c>
      <c r="H74" s="2"/>
      <c r="I74" s="2" t="s">
        <v>392</v>
      </c>
      <c r="J74" s="2"/>
      <c r="K74" s="2" t="s">
        <v>403</v>
      </c>
    </row>
    <row r="75" spans="1:11" x14ac:dyDescent="0.35">
      <c r="A75" s="2" t="s">
        <v>79</v>
      </c>
      <c r="B75" s="2"/>
      <c r="C75" s="2" t="s">
        <v>381</v>
      </c>
      <c r="D75" s="2"/>
      <c r="E75" s="2" t="s">
        <v>389</v>
      </c>
      <c r="F75" s="2"/>
      <c r="G75" s="2" t="s">
        <v>390</v>
      </c>
      <c r="H75" s="2"/>
      <c r="I75" s="2" t="s">
        <v>392</v>
      </c>
      <c r="J75" s="2"/>
      <c r="K75" s="2" t="s">
        <v>405</v>
      </c>
    </row>
    <row r="76" spans="1:11" x14ac:dyDescent="0.35">
      <c r="A76" s="2" t="s">
        <v>80</v>
      </c>
      <c r="B76" s="2"/>
      <c r="C76" s="2" t="s">
        <v>381</v>
      </c>
      <c r="D76" s="2"/>
      <c r="E76" s="2" t="s">
        <v>389</v>
      </c>
      <c r="F76" s="2"/>
      <c r="G76" s="2" t="s">
        <v>390</v>
      </c>
      <c r="H76" s="2"/>
      <c r="I76" s="2" t="s">
        <v>392</v>
      </c>
      <c r="J76" s="2"/>
      <c r="K76" s="2" t="s">
        <v>411</v>
      </c>
    </row>
    <row r="77" spans="1:11" x14ac:dyDescent="0.35">
      <c r="A77" s="2" t="s">
        <v>81</v>
      </c>
      <c r="B77" s="2"/>
      <c r="C77" s="2" t="s">
        <v>381</v>
      </c>
      <c r="D77" s="2"/>
      <c r="E77" s="2" t="s">
        <v>389</v>
      </c>
      <c r="F77" s="2"/>
      <c r="G77" s="2" t="s">
        <v>390</v>
      </c>
      <c r="H77" s="2"/>
      <c r="I77" s="2" t="s">
        <v>392</v>
      </c>
      <c r="J77" s="2"/>
      <c r="K77" s="2" t="s">
        <v>408</v>
      </c>
    </row>
    <row r="78" spans="1:11" x14ac:dyDescent="0.35">
      <c r="A78" s="2" t="s">
        <v>82</v>
      </c>
      <c r="B78" s="2"/>
      <c r="C78" s="2" t="s">
        <v>381</v>
      </c>
      <c r="D78" s="2"/>
      <c r="E78" s="2" t="s">
        <v>389</v>
      </c>
      <c r="F78" s="2"/>
      <c r="G78" s="2" t="s">
        <v>391</v>
      </c>
      <c r="H78" s="2"/>
      <c r="I78" s="2" t="s">
        <v>392</v>
      </c>
      <c r="J78" s="2"/>
      <c r="K78" s="2" t="s">
        <v>394</v>
      </c>
    </row>
    <row r="79" spans="1:11" x14ac:dyDescent="0.35">
      <c r="A79" s="2" t="s">
        <v>83</v>
      </c>
      <c r="B79" s="2"/>
      <c r="C79" s="2" t="s">
        <v>381</v>
      </c>
      <c r="D79" s="2"/>
      <c r="E79" s="2" t="s">
        <v>389</v>
      </c>
      <c r="F79" s="2"/>
      <c r="G79" s="2" t="s">
        <v>390</v>
      </c>
      <c r="H79" s="2"/>
      <c r="I79" s="2" t="s">
        <v>392</v>
      </c>
      <c r="J79" s="2"/>
      <c r="K79" s="2" t="s">
        <v>403</v>
      </c>
    </row>
    <row r="80" spans="1:11" x14ac:dyDescent="0.35">
      <c r="A80" s="2" t="s">
        <v>84</v>
      </c>
      <c r="B80" s="2"/>
      <c r="C80" s="2" t="s">
        <v>381</v>
      </c>
      <c r="D80" s="2"/>
      <c r="E80" s="2" t="s">
        <v>389</v>
      </c>
      <c r="F80" s="2"/>
      <c r="G80" s="2" t="s">
        <v>391</v>
      </c>
      <c r="H80" s="2"/>
      <c r="I80" s="2" t="s">
        <v>392</v>
      </c>
      <c r="J80" s="2"/>
      <c r="K80" s="2" t="s">
        <v>395</v>
      </c>
    </row>
    <row r="81" spans="1:11" x14ac:dyDescent="0.35">
      <c r="A81" s="2" t="s">
        <v>85</v>
      </c>
      <c r="B81" s="2"/>
      <c r="C81" s="2" t="s">
        <v>381</v>
      </c>
      <c r="D81" s="2"/>
      <c r="E81" s="2" t="s">
        <v>389</v>
      </c>
      <c r="F81" s="2"/>
      <c r="G81" s="2" t="s">
        <v>390</v>
      </c>
      <c r="H81" s="2"/>
      <c r="I81" s="2" t="s">
        <v>392</v>
      </c>
      <c r="J81" s="2"/>
      <c r="K81" s="2" t="s">
        <v>408</v>
      </c>
    </row>
    <row r="82" spans="1:11" x14ac:dyDescent="0.35">
      <c r="A82" s="2" t="s">
        <v>86</v>
      </c>
      <c r="B82" s="2"/>
      <c r="C82" s="2" t="s">
        <v>381</v>
      </c>
      <c r="D82" s="2"/>
      <c r="E82" s="2" t="s">
        <v>389</v>
      </c>
      <c r="F82" s="2"/>
      <c r="G82" s="2" t="s">
        <v>390</v>
      </c>
      <c r="H82" s="2"/>
      <c r="I82" s="2" t="s">
        <v>392</v>
      </c>
      <c r="J82" s="2"/>
      <c r="K82" s="2" t="s">
        <v>408</v>
      </c>
    </row>
    <row r="83" spans="1:11" x14ac:dyDescent="0.35">
      <c r="A83" s="2" t="s">
        <v>87</v>
      </c>
      <c r="B83" s="2"/>
      <c r="C83" s="2" t="s">
        <v>381</v>
      </c>
      <c r="D83" s="2"/>
      <c r="E83" s="2" t="s">
        <v>389</v>
      </c>
      <c r="F83" s="2"/>
      <c r="G83" s="2" t="s">
        <v>391</v>
      </c>
      <c r="H83" s="2"/>
      <c r="I83" s="2" t="s">
        <v>392</v>
      </c>
      <c r="J83" s="2"/>
      <c r="K83" s="2" t="s">
        <v>405</v>
      </c>
    </row>
    <row r="84" spans="1:11" x14ac:dyDescent="0.35">
      <c r="A84" s="2" t="s">
        <v>88</v>
      </c>
      <c r="B84" s="2"/>
      <c r="C84" s="2" t="s">
        <v>381</v>
      </c>
      <c r="D84" s="2"/>
      <c r="E84" s="2" t="s">
        <v>389</v>
      </c>
      <c r="F84" s="2"/>
      <c r="G84" s="2" t="s">
        <v>390</v>
      </c>
      <c r="H84" s="2"/>
      <c r="I84" s="2" t="s">
        <v>392</v>
      </c>
      <c r="J84" s="2"/>
      <c r="K84" s="2" t="s">
        <v>404</v>
      </c>
    </row>
    <row r="85" spans="1:11" x14ac:dyDescent="0.35">
      <c r="A85" s="2" t="s">
        <v>89</v>
      </c>
      <c r="B85" s="2"/>
      <c r="C85" s="2" t="s">
        <v>381</v>
      </c>
      <c r="D85" s="2"/>
      <c r="E85" s="2" t="s">
        <v>389</v>
      </c>
      <c r="F85" s="2"/>
      <c r="G85" s="2" t="s">
        <v>390</v>
      </c>
      <c r="H85" s="2"/>
      <c r="I85" s="2" t="s">
        <v>392</v>
      </c>
      <c r="J85" s="2"/>
      <c r="K85" s="2" t="s">
        <v>398</v>
      </c>
    </row>
    <row r="86" spans="1:11" x14ac:dyDescent="0.35">
      <c r="A86" s="2" t="s">
        <v>90</v>
      </c>
      <c r="B86" s="2"/>
      <c r="C86" s="2" t="s">
        <v>381</v>
      </c>
      <c r="D86" s="2"/>
      <c r="E86" s="2" t="s">
        <v>389</v>
      </c>
      <c r="F86" s="2"/>
      <c r="G86" s="2" t="s">
        <v>390</v>
      </c>
      <c r="H86" s="2"/>
      <c r="I86" s="2" t="s">
        <v>392</v>
      </c>
      <c r="J86" s="2"/>
      <c r="K86" s="2" t="s">
        <v>400</v>
      </c>
    </row>
    <row r="87" spans="1:11" x14ac:dyDescent="0.35">
      <c r="A87" s="2" t="s">
        <v>91</v>
      </c>
      <c r="B87" s="2"/>
      <c r="C87" s="2" t="s">
        <v>381</v>
      </c>
      <c r="D87" s="2"/>
      <c r="E87" s="2" t="s">
        <v>389</v>
      </c>
      <c r="F87" s="2"/>
      <c r="G87" s="2" t="s">
        <v>391</v>
      </c>
      <c r="H87" s="2"/>
      <c r="I87" s="2" t="s">
        <v>392</v>
      </c>
      <c r="J87" s="2"/>
      <c r="K87" s="2" t="s">
        <v>394</v>
      </c>
    </row>
    <row r="88" spans="1:11" x14ac:dyDescent="0.35">
      <c r="A88" s="2" t="s">
        <v>92</v>
      </c>
      <c r="B88" s="2"/>
      <c r="C88" s="2" t="s">
        <v>381</v>
      </c>
      <c r="D88" s="2"/>
      <c r="E88" s="2" t="s">
        <v>389</v>
      </c>
      <c r="F88" s="2"/>
      <c r="G88" s="2" t="s">
        <v>390</v>
      </c>
      <c r="H88" s="2"/>
      <c r="I88" s="2" t="s">
        <v>392</v>
      </c>
      <c r="J88" s="2"/>
      <c r="K88" s="2" t="s">
        <v>397</v>
      </c>
    </row>
    <row r="89" spans="1:11" x14ac:dyDescent="0.35">
      <c r="A89" s="2" t="s">
        <v>93</v>
      </c>
      <c r="B89" s="2"/>
      <c r="C89" s="2" t="s">
        <v>381</v>
      </c>
      <c r="D89" s="2"/>
      <c r="E89" s="2" t="s">
        <v>389</v>
      </c>
      <c r="F89" s="2"/>
      <c r="G89" s="2" t="s">
        <v>390</v>
      </c>
      <c r="H89" s="2"/>
      <c r="I89" s="2" t="s">
        <v>392</v>
      </c>
      <c r="J89" s="2"/>
      <c r="K89" s="2" t="s">
        <v>404</v>
      </c>
    </row>
    <row r="90" spans="1:11" x14ac:dyDescent="0.35">
      <c r="A90" s="2" t="s">
        <v>94</v>
      </c>
      <c r="B90" s="2"/>
      <c r="C90" s="2" t="s">
        <v>381</v>
      </c>
      <c r="D90" s="2"/>
      <c r="E90" s="2" t="s">
        <v>389</v>
      </c>
      <c r="F90" s="2"/>
      <c r="G90" s="2" t="s">
        <v>390</v>
      </c>
      <c r="H90" s="2"/>
      <c r="I90" s="2" t="s">
        <v>392</v>
      </c>
      <c r="J90" s="2"/>
      <c r="K90" s="2" t="s">
        <v>403</v>
      </c>
    </row>
    <row r="91" spans="1:11" x14ac:dyDescent="0.35">
      <c r="A91" s="2" t="s">
        <v>95</v>
      </c>
      <c r="B91" s="2"/>
      <c r="C91" s="2" t="s">
        <v>381</v>
      </c>
      <c r="D91" s="2"/>
      <c r="E91" s="2" t="s">
        <v>389</v>
      </c>
      <c r="F91" s="2"/>
      <c r="G91" s="2" t="s">
        <v>390</v>
      </c>
      <c r="H91" s="2"/>
      <c r="I91" s="2" t="s">
        <v>392</v>
      </c>
      <c r="J91" s="2"/>
      <c r="K91" s="2" t="s">
        <v>407</v>
      </c>
    </row>
    <row r="92" spans="1:11" x14ac:dyDescent="0.35">
      <c r="A92" s="2" t="s">
        <v>96</v>
      </c>
      <c r="B92" s="2"/>
      <c r="C92" s="2" t="s">
        <v>381</v>
      </c>
      <c r="D92" s="2"/>
      <c r="E92" s="2" t="s">
        <v>389</v>
      </c>
      <c r="F92" s="2"/>
      <c r="G92" s="2" t="s">
        <v>391</v>
      </c>
      <c r="H92" s="2"/>
      <c r="I92" s="2" t="s">
        <v>392</v>
      </c>
      <c r="J92" s="2"/>
      <c r="K92" s="2" t="s">
        <v>404</v>
      </c>
    </row>
    <row r="93" spans="1:11" x14ac:dyDescent="0.35">
      <c r="A93" s="2" t="s">
        <v>97</v>
      </c>
      <c r="B93" s="2"/>
      <c r="C93" s="2" t="s">
        <v>381</v>
      </c>
      <c r="D93" s="2"/>
      <c r="E93" s="2" t="s">
        <v>389</v>
      </c>
      <c r="F93" s="2"/>
      <c r="G93" s="2" t="s">
        <v>390</v>
      </c>
      <c r="H93" s="2"/>
      <c r="I93" s="2" t="s">
        <v>392</v>
      </c>
      <c r="J93" s="2"/>
      <c r="K93" s="2" t="s">
        <v>395</v>
      </c>
    </row>
    <row r="94" spans="1:11" x14ac:dyDescent="0.35">
      <c r="A94" s="2" t="s">
        <v>98</v>
      </c>
      <c r="B94" s="2"/>
      <c r="C94" s="2" t="s">
        <v>381</v>
      </c>
      <c r="D94" s="2"/>
      <c r="E94" s="2" t="s">
        <v>389</v>
      </c>
      <c r="F94" s="2"/>
      <c r="G94" s="2" t="s">
        <v>390</v>
      </c>
      <c r="H94" s="2"/>
      <c r="I94" s="2" t="s">
        <v>392</v>
      </c>
      <c r="J94" s="2"/>
      <c r="K94" s="2" t="s">
        <v>406</v>
      </c>
    </row>
    <row r="95" spans="1:11" x14ac:dyDescent="0.35">
      <c r="A95" s="2" t="s">
        <v>99</v>
      </c>
      <c r="B95" s="2"/>
      <c r="C95" s="2" t="s">
        <v>381</v>
      </c>
      <c r="D95" s="2"/>
      <c r="E95" s="2" t="s">
        <v>389</v>
      </c>
      <c r="F95" s="2"/>
      <c r="G95" s="2" t="s">
        <v>391</v>
      </c>
      <c r="H95" s="2"/>
      <c r="I95" s="2" t="s">
        <v>392</v>
      </c>
      <c r="J95" s="2"/>
      <c r="K95" s="2" t="s">
        <v>402</v>
      </c>
    </row>
    <row r="96" spans="1:11" x14ac:dyDescent="0.35">
      <c r="A96" s="2" t="s">
        <v>100</v>
      </c>
      <c r="B96" s="2"/>
      <c r="C96" s="2" t="s">
        <v>381</v>
      </c>
      <c r="D96" s="2"/>
      <c r="E96" s="2" t="s">
        <v>389</v>
      </c>
      <c r="F96" s="2"/>
      <c r="G96" s="2" t="s">
        <v>390</v>
      </c>
      <c r="H96" s="2"/>
      <c r="I96" s="2" t="s">
        <v>392</v>
      </c>
      <c r="J96" s="2"/>
      <c r="K96" s="2" t="s">
        <v>406</v>
      </c>
    </row>
    <row r="97" spans="1:11" x14ac:dyDescent="0.35">
      <c r="A97" s="2" t="s">
        <v>101</v>
      </c>
      <c r="B97" s="2"/>
      <c r="C97" s="2" t="s">
        <v>381</v>
      </c>
      <c r="D97" s="2"/>
      <c r="E97" s="2" t="s">
        <v>389</v>
      </c>
      <c r="F97" s="2"/>
      <c r="G97" s="2" t="s">
        <v>391</v>
      </c>
      <c r="H97" s="2"/>
      <c r="I97" s="2" t="s">
        <v>392</v>
      </c>
      <c r="J97" s="2"/>
      <c r="K97" s="2" t="s">
        <v>398</v>
      </c>
    </row>
    <row r="98" spans="1:11" x14ac:dyDescent="0.35">
      <c r="A98" s="2" t="s">
        <v>102</v>
      </c>
      <c r="B98" s="2"/>
      <c r="C98" s="2" t="s">
        <v>381</v>
      </c>
      <c r="D98" s="2"/>
      <c r="E98" s="2" t="s">
        <v>389</v>
      </c>
      <c r="F98" s="2"/>
      <c r="G98" s="2" t="s">
        <v>390</v>
      </c>
      <c r="H98" s="2"/>
      <c r="I98" s="2" t="s">
        <v>392</v>
      </c>
      <c r="J98" s="2"/>
      <c r="K98" s="2" t="s">
        <v>404</v>
      </c>
    </row>
    <row r="99" spans="1:11" x14ac:dyDescent="0.35">
      <c r="A99" s="2" t="s">
        <v>103</v>
      </c>
      <c r="B99" s="2"/>
      <c r="C99" s="2" t="s">
        <v>381</v>
      </c>
      <c r="D99" s="2"/>
      <c r="E99" s="2" t="s">
        <v>389</v>
      </c>
      <c r="F99" s="2"/>
      <c r="G99" s="2" t="s">
        <v>390</v>
      </c>
      <c r="H99" s="2"/>
      <c r="I99" s="2" t="s">
        <v>392</v>
      </c>
      <c r="J99" s="2"/>
      <c r="K99" s="2" t="s">
        <v>406</v>
      </c>
    </row>
    <row r="100" spans="1:11" x14ac:dyDescent="0.35">
      <c r="A100" s="2" t="s">
        <v>104</v>
      </c>
      <c r="B100" s="2"/>
      <c r="C100" s="2" t="s">
        <v>381</v>
      </c>
      <c r="D100" s="2"/>
      <c r="E100" s="2" t="s">
        <v>389</v>
      </c>
      <c r="F100" s="2"/>
      <c r="G100" s="2" t="s">
        <v>391</v>
      </c>
      <c r="H100" s="2"/>
      <c r="I100" s="2" t="s">
        <v>392</v>
      </c>
      <c r="J100" s="2"/>
      <c r="K100" s="2" t="s">
        <v>398</v>
      </c>
    </row>
    <row r="101" spans="1:11" x14ac:dyDescent="0.35">
      <c r="A101" s="2" t="s">
        <v>105</v>
      </c>
      <c r="B101" s="2"/>
      <c r="C101" s="2" t="s">
        <v>381</v>
      </c>
      <c r="D101" s="2"/>
      <c r="E101" s="2" t="s">
        <v>389</v>
      </c>
      <c r="F101" s="2"/>
      <c r="G101" s="2" t="s">
        <v>391</v>
      </c>
      <c r="H101" s="2"/>
      <c r="I101" s="2" t="s">
        <v>392</v>
      </c>
      <c r="J101" s="2"/>
      <c r="K101" s="2" t="s">
        <v>395</v>
      </c>
    </row>
    <row r="102" spans="1:11" x14ac:dyDescent="0.35">
      <c r="A102" s="2" t="s">
        <v>106</v>
      </c>
      <c r="B102" s="2"/>
      <c r="C102" s="2" t="s">
        <v>381</v>
      </c>
      <c r="D102" s="2"/>
      <c r="E102" s="2" t="s">
        <v>389</v>
      </c>
      <c r="F102" s="2"/>
      <c r="G102" s="2" t="s">
        <v>391</v>
      </c>
      <c r="H102" s="2"/>
      <c r="I102" s="2" t="s">
        <v>392</v>
      </c>
      <c r="J102" s="2"/>
      <c r="K102" s="2" t="s">
        <v>405</v>
      </c>
    </row>
    <row r="103" spans="1:11" x14ac:dyDescent="0.35">
      <c r="A103" s="2" t="s">
        <v>107</v>
      </c>
      <c r="B103" s="2"/>
      <c r="C103" s="2" t="s">
        <v>381</v>
      </c>
      <c r="D103" s="2"/>
      <c r="E103" s="2" t="s">
        <v>389</v>
      </c>
      <c r="F103" s="2"/>
      <c r="G103" s="2" t="s">
        <v>391</v>
      </c>
      <c r="H103" s="2"/>
      <c r="I103" s="2" t="s">
        <v>392</v>
      </c>
      <c r="J103" s="2"/>
      <c r="K103" s="2" t="s">
        <v>406</v>
      </c>
    </row>
    <row r="104" spans="1:11" x14ac:dyDescent="0.35">
      <c r="A104" s="2" t="s">
        <v>108</v>
      </c>
      <c r="B104" s="2"/>
      <c r="C104" s="2" t="s">
        <v>381</v>
      </c>
      <c r="D104" s="2"/>
      <c r="E104" s="2" t="s">
        <v>389</v>
      </c>
      <c r="F104" s="2"/>
      <c r="G104" s="2" t="s">
        <v>391</v>
      </c>
      <c r="H104" s="2"/>
      <c r="I104" s="2" t="s">
        <v>392</v>
      </c>
      <c r="J104" s="2"/>
      <c r="K104" s="2" t="s">
        <v>405</v>
      </c>
    </row>
    <row r="105" spans="1:11" x14ac:dyDescent="0.35">
      <c r="A105" s="2" t="s">
        <v>109</v>
      </c>
      <c r="B105" s="2"/>
      <c r="C105" s="2" t="s">
        <v>381</v>
      </c>
      <c r="D105" s="2"/>
      <c r="E105" s="2" t="s">
        <v>389</v>
      </c>
      <c r="F105" s="2"/>
      <c r="G105" s="2" t="s">
        <v>391</v>
      </c>
      <c r="H105" s="2"/>
      <c r="I105" s="2" t="s">
        <v>392</v>
      </c>
      <c r="J105" s="2"/>
      <c r="K105" s="2" t="s">
        <v>410</v>
      </c>
    </row>
    <row r="106" spans="1:11" x14ac:dyDescent="0.35">
      <c r="A106" s="2" t="s">
        <v>110</v>
      </c>
      <c r="B106" s="2"/>
      <c r="C106" s="2" t="s">
        <v>382</v>
      </c>
      <c r="D106" s="2"/>
      <c r="E106" s="2" t="s">
        <v>389</v>
      </c>
      <c r="F106" s="2"/>
      <c r="G106" s="2" t="s">
        <v>391</v>
      </c>
      <c r="H106" s="2"/>
      <c r="I106" s="2" t="s">
        <v>392</v>
      </c>
      <c r="J106" s="2"/>
      <c r="K106" s="2" t="s">
        <v>410</v>
      </c>
    </row>
    <row r="107" spans="1:11" x14ac:dyDescent="0.35">
      <c r="A107" s="2" t="s">
        <v>111</v>
      </c>
      <c r="B107" s="2"/>
      <c r="C107" s="2" t="s">
        <v>382</v>
      </c>
      <c r="D107" s="2"/>
      <c r="E107" s="2" t="s">
        <v>389</v>
      </c>
      <c r="F107" s="2"/>
      <c r="G107" s="2" t="s">
        <v>390</v>
      </c>
      <c r="H107" s="2"/>
      <c r="I107" s="2" t="s">
        <v>393</v>
      </c>
      <c r="J107" s="2"/>
      <c r="K107" s="2" t="s">
        <v>407</v>
      </c>
    </row>
    <row r="108" spans="1:11" x14ac:dyDescent="0.35">
      <c r="A108" s="2" t="s">
        <v>112</v>
      </c>
      <c r="B108" s="2"/>
      <c r="C108" s="2" t="s">
        <v>381</v>
      </c>
      <c r="D108" s="2"/>
      <c r="E108" s="2" t="s">
        <v>389</v>
      </c>
      <c r="F108" s="2"/>
      <c r="G108" s="2" t="s">
        <v>390</v>
      </c>
      <c r="H108" s="2"/>
      <c r="I108" s="2" t="s">
        <v>392</v>
      </c>
      <c r="J108" s="2"/>
      <c r="K108" s="2" t="s">
        <v>407</v>
      </c>
    </row>
    <row r="109" spans="1:11" x14ac:dyDescent="0.35">
      <c r="A109" s="2" t="s">
        <v>113</v>
      </c>
      <c r="B109" s="2"/>
      <c r="C109" s="2" t="s">
        <v>381</v>
      </c>
      <c r="D109" s="2"/>
      <c r="E109" s="2" t="s">
        <v>389</v>
      </c>
      <c r="F109" s="2"/>
      <c r="G109" s="2" t="s">
        <v>390</v>
      </c>
      <c r="H109" s="2"/>
      <c r="I109" s="2" t="s">
        <v>392</v>
      </c>
      <c r="J109" s="2"/>
      <c r="K109" s="2" t="s">
        <v>410</v>
      </c>
    </row>
    <row r="110" spans="1:11" x14ac:dyDescent="0.35">
      <c r="A110" s="2" t="s">
        <v>114</v>
      </c>
      <c r="B110" s="2"/>
      <c r="C110" s="2" t="s">
        <v>381</v>
      </c>
      <c r="D110" s="2"/>
      <c r="E110" s="2" t="s">
        <v>389</v>
      </c>
      <c r="F110" s="2"/>
      <c r="G110" s="2" t="s">
        <v>390</v>
      </c>
      <c r="H110" s="2"/>
      <c r="I110" s="2" t="s">
        <v>392</v>
      </c>
      <c r="J110" s="2"/>
      <c r="K110" s="2" t="s">
        <v>405</v>
      </c>
    </row>
    <row r="111" spans="1:11" x14ac:dyDescent="0.35">
      <c r="A111" s="2" t="s">
        <v>115</v>
      </c>
      <c r="B111" s="2"/>
      <c r="C111" s="2" t="s">
        <v>381</v>
      </c>
      <c r="D111" s="2"/>
      <c r="E111" s="2" t="s">
        <v>389</v>
      </c>
      <c r="F111" s="2"/>
      <c r="G111" s="2" t="s">
        <v>391</v>
      </c>
      <c r="H111" s="2"/>
      <c r="I111" s="2" t="s">
        <v>392</v>
      </c>
      <c r="J111" s="2"/>
      <c r="K111" s="2" t="s">
        <v>406</v>
      </c>
    </row>
    <row r="112" spans="1:11" x14ac:dyDescent="0.35">
      <c r="A112" s="2" t="s">
        <v>116</v>
      </c>
      <c r="B112" s="2"/>
      <c r="C112" s="2" t="s">
        <v>381</v>
      </c>
      <c r="D112" s="2"/>
      <c r="E112" s="2" t="s">
        <v>389</v>
      </c>
      <c r="F112" s="2"/>
      <c r="G112" s="2" t="s">
        <v>390</v>
      </c>
      <c r="H112" s="2"/>
      <c r="I112" s="2" t="s">
        <v>392</v>
      </c>
      <c r="J112" s="2"/>
      <c r="K112" s="2" t="s">
        <v>406</v>
      </c>
    </row>
    <row r="113" spans="1:11" x14ac:dyDescent="0.35">
      <c r="A113" s="2" t="s">
        <v>117</v>
      </c>
      <c r="B113" s="2"/>
      <c r="C113" s="2" t="s">
        <v>381</v>
      </c>
      <c r="D113" s="2"/>
      <c r="E113" s="2" t="s">
        <v>389</v>
      </c>
      <c r="F113" s="2"/>
      <c r="G113" s="2" t="s">
        <v>390</v>
      </c>
      <c r="H113" s="2"/>
      <c r="I113" s="2" t="s">
        <v>392</v>
      </c>
      <c r="J113" s="2"/>
      <c r="K113" s="2" t="s">
        <v>396</v>
      </c>
    </row>
    <row r="114" spans="1:11" x14ac:dyDescent="0.35">
      <c r="A114" s="2" t="s">
        <v>118</v>
      </c>
      <c r="B114" s="2"/>
      <c r="C114" s="2" t="s">
        <v>381</v>
      </c>
      <c r="D114" s="2"/>
      <c r="E114" s="2" t="s">
        <v>389</v>
      </c>
      <c r="F114" s="2"/>
      <c r="G114" s="2" t="s">
        <v>390</v>
      </c>
      <c r="H114" s="2"/>
      <c r="I114" s="2" t="s">
        <v>392</v>
      </c>
      <c r="J114" s="2"/>
      <c r="K114" s="2" t="s">
        <v>395</v>
      </c>
    </row>
    <row r="115" spans="1:11" x14ac:dyDescent="0.35">
      <c r="A115" s="2" t="s">
        <v>119</v>
      </c>
      <c r="B115" s="2"/>
      <c r="C115" s="2" t="s">
        <v>381</v>
      </c>
      <c r="D115" s="2"/>
      <c r="E115" s="2" t="s">
        <v>389</v>
      </c>
      <c r="F115" s="2"/>
      <c r="G115" s="2" t="s">
        <v>391</v>
      </c>
      <c r="H115" s="2"/>
      <c r="I115" s="2" t="s">
        <v>392</v>
      </c>
      <c r="J115" s="2"/>
      <c r="K115" s="2" t="s">
        <v>398</v>
      </c>
    </row>
    <row r="116" spans="1:11" x14ac:dyDescent="0.35">
      <c r="A116" s="2" t="s">
        <v>120</v>
      </c>
      <c r="B116" s="2"/>
      <c r="C116" s="2" t="s">
        <v>381</v>
      </c>
      <c r="D116" s="2"/>
      <c r="E116" s="2" t="s">
        <v>389</v>
      </c>
      <c r="F116" s="2"/>
      <c r="G116" s="2" t="s">
        <v>390</v>
      </c>
      <c r="H116" s="2"/>
      <c r="I116" s="2" t="s">
        <v>392</v>
      </c>
      <c r="J116" s="2"/>
      <c r="K116" s="2" t="s">
        <v>400</v>
      </c>
    </row>
    <row r="117" spans="1:11" x14ac:dyDescent="0.35">
      <c r="A117" s="2" t="s">
        <v>121</v>
      </c>
      <c r="B117" s="2"/>
      <c r="C117" s="2" t="s">
        <v>381</v>
      </c>
      <c r="D117" s="2"/>
      <c r="E117" s="2" t="s">
        <v>389</v>
      </c>
      <c r="F117" s="2"/>
      <c r="G117" s="2" t="s">
        <v>390</v>
      </c>
      <c r="H117" s="2"/>
      <c r="I117" s="2" t="s">
        <v>392</v>
      </c>
      <c r="J117" s="2"/>
      <c r="K117" s="2" t="s">
        <v>408</v>
      </c>
    </row>
    <row r="118" spans="1:11" x14ac:dyDescent="0.35">
      <c r="A118" s="2" t="s">
        <v>122</v>
      </c>
      <c r="B118" s="2"/>
      <c r="C118" s="2" t="s">
        <v>381</v>
      </c>
      <c r="D118" s="2"/>
      <c r="E118" s="2" t="s">
        <v>389</v>
      </c>
      <c r="F118" s="2"/>
      <c r="G118" s="2" t="s">
        <v>390</v>
      </c>
      <c r="H118" s="2"/>
      <c r="I118" s="2" t="s">
        <v>392</v>
      </c>
      <c r="J118" s="2"/>
      <c r="K118" s="2" t="s">
        <v>401</v>
      </c>
    </row>
    <row r="119" spans="1:11" x14ac:dyDescent="0.35">
      <c r="A119" s="2" t="s">
        <v>123</v>
      </c>
      <c r="B119" s="2"/>
      <c r="C119" s="2" t="s">
        <v>381</v>
      </c>
      <c r="D119" s="2"/>
      <c r="E119" s="2" t="s">
        <v>389</v>
      </c>
      <c r="F119" s="2"/>
      <c r="G119" s="2" t="s">
        <v>390</v>
      </c>
      <c r="H119" s="2"/>
      <c r="I119" s="2" t="s">
        <v>392</v>
      </c>
      <c r="J119" s="2"/>
      <c r="K119" s="2" t="s">
        <v>396</v>
      </c>
    </row>
    <row r="120" spans="1:11" x14ac:dyDescent="0.35">
      <c r="A120" s="2" t="s">
        <v>124</v>
      </c>
      <c r="B120" s="2"/>
      <c r="C120" s="2" t="s">
        <v>381</v>
      </c>
      <c r="D120" s="2"/>
      <c r="E120" s="2" t="s">
        <v>389</v>
      </c>
      <c r="F120" s="2"/>
      <c r="G120" s="2" t="s">
        <v>390</v>
      </c>
      <c r="H120" s="2"/>
      <c r="I120" s="2" t="s">
        <v>392</v>
      </c>
      <c r="J120" s="2"/>
      <c r="K120" s="2" t="s">
        <v>403</v>
      </c>
    </row>
    <row r="121" spans="1:11" x14ac:dyDescent="0.35">
      <c r="A121" s="2" t="s">
        <v>125</v>
      </c>
      <c r="B121" s="2"/>
      <c r="C121" s="2" t="s">
        <v>383</v>
      </c>
      <c r="D121" s="2"/>
      <c r="E121" s="2" t="s">
        <v>389</v>
      </c>
      <c r="F121" s="2"/>
      <c r="G121" s="2" t="s">
        <v>390</v>
      </c>
      <c r="H121" s="2"/>
      <c r="I121" s="2" t="s">
        <v>392</v>
      </c>
      <c r="J121" s="2"/>
      <c r="K121" s="2" t="s">
        <v>403</v>
      </c>
    </row>
    <row r="122" spans="1:11" x14ac:dyDescent="0.35">
      <c r="A122" s="2" t="s">
        <v>126</v>
      </c>
      <c r="B122" s="2"/>
      <c r="C122" s="2" t="s">
        <v>383</v>
      </c>
      <c r="D122" s="2"/>
      <c r="E122" s="2" t="s">
        <v>389</v>
      </c>
      <c r="F122" s="2"/>
      <c r="G122" s="2" t="s">
        <v>390</v>
      </c>
      <c r="H122" s="2"/>
      <c r="I122" s="2" t="s">
        <v>392</v>
      </c>
      <c r="J122" s="2"/>
      <c r="K122" s="2" t="s">
        <v>397</v>
      </c>
    </row>
    <row r="123" spans="1:11" x14ac:dyDescent="0.35">
      <c r="A123" s="2" t="s">
        <v>127</v>
      </c>
      <c r="B123" s="2"/>
      <c r="C123" s="2" t="s">
        <v>383</v>
      </c>
      <c r="D123" s="2"/>
      <c r="E123" s="2" t="s">
        <v>389</v>
      </c>
      <c r="F123" s="2"/>
      <c r="G123" s="2" t="s">
        <v>390</v>
      </c>
      <c r="H123" s="2"/>
      <c r="I123" s="2" t="s">
        <v>392</v>
      </c>
      <c r="J123" s="2"/>
      <c r="K123" s="2" t="s">
        <v>403</v>
      </c>
    </row>
    <row r="124" spans="1:11" x14ac:dyDescent="0.35">
      <c r="A124" s="2" t="s">
        <v>128</v>
      </c>
      <c r="B124" s="2"/>
      <c r="C124" s="2" t="s">
        <v>383</v>
      </c>
      <c r="D124" s="2"/>
      <c r="E124" s="2" t="s">
        <v>389</v>
      </c>
      <c r="F124" s="2"/>
      <c r="G124" s="2" t="s">
        <v>391</v>
      </c>
      <c r="H124" s="2"/>
      <c r="I124" s="2" t="s">
        <v>392</v>
      </c>
      <c r="J124" s="2"/>
      <c r="K124" s="2" t="s">
        <v>406</v>
      </c>
    </row>
    <row r="125" spans="1:11" x14ac:dyDescent="0.35">
      <c r="A125" s="2" t="s">
        <v>129</v>
      </c>
      <c r="B125" s="2"/>
      <c r="C125" s="2" t="s">
        <v>383</v>
      </c>
      <c r="D125" s="2"/>
      <c r="E125" s="2" t="s">
        <v>389</v>
      </c>
      <c r="F125" s="2"/>
      <c r="G125" s="2" t="s">
        <v>390</v>
      </c>
      <c r="H125" s="2"/>
      <c r="I125" s="2" t="s">
        <v>392</v>
      </c>
      <c r="J125" s="2"/>
      <c r="K125" s="2" t="s">
        <v>399</v>
      </c>
    </row>
    <row r="126" spans="1:11" x14ac:dyDescent="0.35">
      <c r="A126" s="2" t="s">
        <v>130</v>
      </c>
      <c r="B126" s="2"/>
      <c r="C126" s="2" t="s">
        <v>383</v>
      </c>
      <c r="D126" s="2"/>
      <c r="E126" s="2" t="s">
        <v>389</v>
      </c>
      <c r="F126" s="2"/>
      <c r="G126" s="2" t="s">
        <v>390</v>
      </c>
      <c r="H126" s="2"/>
      <c r="I126" s="2" t="s">
        <v>392</v>
      </c>
      <c r="J126" s="2"/>
      <c r="K126" s="2" t="s">
        <v>397</v>
      </c>
    </row>
    <row r="127" spans="1:11" x14ac:dyDescent="0.35">
      <c r="A127" s="2" t="s">
        <v>131</v>
      </c>
      <c r="B127" s="2"/>
      <c r="C127" s="2" t="s">
        <v>383</v>
      </c>
      <c r="D127" s="2"/>
      <c r="E127" s="2" t="s">
        <v>389</v>
      </c>
      <c r="F127" s="2"/>
      <c r="G127" s="2" t="s">
        <v>391</v>
      </c>
      <c r="H127" s="2"/>
      <c r="I127" s="2" t="s">
        <v>392</v>
      </c>
      <c r="J127" s="2"/>
      <c r="K127" s="2" t="s">
        <v>403</v>
      </c>
    </row>
    <row r="128" spans="1:11" x14ac:dyDescent="0.35">
      <c r="A128" s="2" t="s">
        <v>132</v>
      </c>
      <c r="B128" s="2"/>
      <c r="C128" s="2" t="s">
        <v>383</v>
      </c>
      <c r="D128" s="2"/>
      <c r="E128" s="2" t="s">
        <v>389</v>
      </c>
      <c r="F128" s="2"/>
      <c r="G128" s="2" t="s">
        <v>390</v>
      </c>
      <c r="H128" s="2"/>
      <c r="I128" s="2" t="s">
        <v>392</v>
      </c>
      <c r="J128" s="2"/>
      <c r="K128" s="2" t="s">
        <v>406</v>
      </c>
    </row>
    <row r="129" spans="1:11" x14ac:dyDescent="0.35">
      <c r="A129" s="2" t="s">
        <v>133</v>
      </c>
      <c r="B129" s="2"/>
      <c r="C129" s="2" t="s">
        <v>383</v>
      </c>
      <c r="D129" s="2"/>
      <c r="E129" s="2" t="s">
        <v>389</v>
      </c>
      <c r="F129" s="2"/>
      <c r="G129" s="2" t="s">
        <v>391</v>
      </c>
      <c r="H129" s="2"/>
      <c r="I129" s="2" t="s">
        <v>392</v>
      </c>
      <c r="J129" s="2"/>
      <c r="K129" s="2" t="s">
        <v>398</v>
      </c>
    </row>
    <row r="130" spans="1:11" x14ac:dyDescent="0.35">
      <c r="A130" s="2" t="s">
        <v>134</v>
      </c>
      <c r="B130" s="2"/>
      <c r="C130" s="2" t="s">
        <v>383</v>
      </c>
      <c r="D130" s="2"/>
      <c r="E130" s="2" t="s">
        <v>389</v>
      </c>
      <c r="F130" s="2"/>
      <c r="G130" s="2" t="s">
        <v>390</v>
      </c>
      <c r="H130" s="2"/>
      <c r="I130" s="2" t="s">
        <v>392</v>
      </c>
      <c r="J130" s="2"/>
      <c r="K130" s="2" t="s">
        <v>407</v>
      </c>
    </row>
    <row r="131" spans="1:11" x14ac:dyDescent="0.35">
      <c r="A131" s="2" t="s">
        <v>135</v>
      </c>
      <c r="B131" s="2"/>
      <c r="C131" s="2" t="s">
        <v>383</v>
      </c>
      <c r="D131" s="2"/>
      <c r="E131" s="2" t="s">
        <v>389</v>
      </c>
      <c r="F131" s="2"/>
      <c r="G131" s="2" t="s">
        <v>390</v>
      </c>
      <c r="H131" s="2"/>
      <c r="I131" s="2" t="s">
        <v>392</v>
      </c>
      <c r="J131" s="2"/>
      <c r="K131" s="2" t="s">
        <v>410</v>
      </c>
    </row>
    <row r="132" spans="1:11" x14ac:dyDescent="0.35">
      <c r="A132" s="2" t="s">
        <v>136</v>
      </c>
      <c r="B132" s="2"/>
      <c r="C132" s="2" t="s">
        <v>383</v>
      </c>
      <c r="D132" s="2"/>
      <c r="E132" s="2" t="s">
        <v>389</v>
      </c>
      <c r="F132" s="2"/>
      <c r="G132" s="2" t="s">
        <v>390</v>
      </c>
      <c r="H132" s="2"/>
      <c r="I132" s="2" t="s">
        <v>392</v>
      </c>
      <c r="J132" s="2"/>
      <c r="K132" s="2" t="s">
        <v>404</v>
      </c>
    </row>
    <row r="133" spans="1:11" x14ac:dyDescent="0.35">
      <c r="A133" s="2" t="s">
        <v>137</v>
      </c>
      <c r="B133" s="2"/>
      <c r="C133" s="2" t="s">
        <v>383</v>
      </c>
      <c r="D133" s="2"/>
      <c r="E133" s="2" t="s">
        <v>389</v>
      </c>
      <c r="F133" s="2"/>
      <c r="G133" s="2" t="s">
        <v>390</v>
      </c>
      <c r="H133" s="2"/>
      <c r="I133" s="2" t="s">
        <v>392</v>
      </c>
      <c r="J133" s="2"/>
      <c r="K133" s="2" t="s">
        <v>405</v>
      </c>
    </row>
    <row r="134" spans="1:11" x14ac:dyDescent="0.35">
      <c r="A134" s="2" t="s">
        <v>138</v>
      </c>
      <c r="B134" s="2"/>
      <c r="C134" s="2" t="s">
        <v>383</v>
      </c>
      <c r="D134" s="2"/>
      <c r="E134" s="2" t="s">
        <v>389</v>
      </c>
      <c r="F134" s="2"/>
      <c r="G134" s="2" t="s">
        <v>391</v>
      </c>
      <c r="H134" s="2"/>
      <c r="I134" s="2" t="s">
        <v>392</v>
      </c>
      <c r="J134" s="2"/>
      <c r="K134" s="2" t="s">
        <v>394</v>
      </c>
    </row>
    <row r="135" spans="1:11" x14ac:dyDescent="0.35">
      <c r="A135" s="2" t="s">
        <v>139</v>
      </c>
      <c r="B135" s="2"/>
      <c r="C135" s="2" t="s">
        <v>383</v>
      </c>
      <c r="D135" s="2"/>
      <c r="E135" s="2" t="s">
        <v>389</v>
      </c>
      <c r="F135" s="2"/>
      <c r="G135" s="2" t="s">
        <v>391</v>
      </c>
      <c r="H135" s="2"/>
      <c r="I135" s="2" t="s">
        <v>392</v>
      </c>
      <c r="J135" s="2"/>
      <c r="K135" s="2" t="s">
        <v>395</v>
      </c>
    </row>
    <row r="136" spans="1:11" x14ac:dyDescent="0.35">
      <c r="A136" s="2" t="s">
        <v>140</v>
      </c>
      <c r="B136" s="2"/>
      <c r="C136" s="2" t="s">
        <v>383</v>
      </c>
      <c r="D136" s="2"/>
      <c r="E136" s="2" t="s">
        <v>389</v>
      </c>
      <c r="F136" s="2"/>
      <c r="G136" s="2" t="s">
        <v>390</v>
      </c>
      <c r="H136" s="2"/>
      <c r="I136" s="2" t="s">
        <v>392</v>
      </c>
      <c r="J136" s="2"/>
      <c r="K136" s="2" t="s">
        <v>409</v>
      </c>
    </row>
    <row r="137" spans="1:11" x14ac:dyDescent="0.35">
      <c r="A137" s="2" t="s">
        <v>141</v>
      </c>
      <c r="B137" s="2"/>
      <c r="C137" s="2" t="s">
        <v>383</v>
      </c>
      <c r="D137" s="2"/>
      <c r="E137" s="2" t="s">
        <v>389</v>
      </c>
      <c r="F137" s="2"/>
      <c r="G137" s="2" t="s">
        <v>390</v>
      </c>
      <c r="H137" s="2"/>
      <c r="I137" s="2" t="s">
        <v>392</v>
      </c>
      <c r="J137" s="2"/>
      <c r="K137" s="2" t="s">
        <v>403</v>
      </c>
    </row>
    <row r="138" spans="1:11" x14ac:dyDescent="0.35">
      <c r="A138" s="2" t="s">
        <v>142</v>
      </c>
      <c r="B138" s="2"/>
      <c r="C138" s="2" t="s">
        <v>383</v>
      </c>
      <c r="D138" s="2"/>
      <c r="E138" s="2" t="s">
        <v>389</v>
      </c>
      <c r="F138" s="2"/>
      <c r="G138" s="2" t="s">
        <v>390</v>
      </c>
      <c r="H138" s="2"/>
      <c r="I138" s="2" t="s">
        <v>392</v>
      </c>
      <c r="J138" s="2"/>
      <c r="K138" s="2" t="s">
        <v>402</v>
      </c>
    </row>
    <row r="139" spans="1:11" x14ac:dyDescent="0.35">
      <c r="A139" s="2" t="s">
        <v>143</v>
      </c>
      <c r="B139" s="2"/>
      <c r="C139" s="2" t="s">
        <v>383</v>
      </c>
      <c r="D139" s="2"/>
      <c r="E139" s="2" t="s">
        <v>389</v>
      </c>
      <c r="F139" s="2"/>
      <c r="G139" s="2" t="s">
        <v>390</v>
      </c>
      <c r="H139" s="2"/>
      <c r="I139" s="2" t="s">
        <v>392</v>
      </c>
      <c r="J139" s="2"/>
      <c r="K139" s="2" t="s">
        <v>407</v>
      </c>
    </row>
    <row r="140" spans="1:11" x14ac:dyDescent="0.35">
      <c r="A140" s="2" t="s">
        <v>144</v>
      </c>
      <c r="B140" s="2"/>
      <c r="C140" s="2" t="s">
        <v>383</v>
      </c>
      <c r="D140" s="2"/>
      <c r="E140" s="2" t="s">
        <v>389</v>
      </c>
      <c r="F140" s="2"/>
      <c r="G140" s="2" t="s">
        <v>391</v>
      </c>
      <c r="H140" s="2"/>
      <c r="I140" s="2" t="s">
        <v>392</v>
      </c>
      <c r="J140" s="2"/>
      <c r="K140" s="2" t="s">
        <v>402</v>
      </c>
    </row>
    <row r="141" spans="1:11" x14ac:dyDescent="0.35">
      <c r="A141" s="2" t="s">
        <v>145</v>
      </c>
      <c r="B141" s="2"/>
      <c r="C141" s="2" t="s">
        <v>383</v>
      </c>
      <c r="D141" s="2"/>
      <c r="E141" s="2" t="s">
        <v>389</v>
      </c>
      <c r="F141" s="2"/>
      <c r="G141" s="2" t="s">
        <v>390</v>
      </c>
      <c r="H141" s="2"/>
      <c r="I141" s="2" t="s">
        <v>392</v>
      </c>
      <c r="J141" s="2"/>
      <c r="K141" s="2" t="s">
        <v>399</v>
      </c>
    </row>
    <row r="142" spans="1:11" x14ac:dyDescent="0.35">
      <c r="A142" s="2" t="s">
        <v>146</v>
      </c>
      <c r="B142" s="2"/>
      <c r="C142" s="2" t="s">
        <v>383</v>
      </c>
      <c r="D142" s="2"/>
      <c r="E142" s="2" t="s">
        <v>389</v>
      </c>
      <c r="F142" s="2"/>
      <c r="G142" s="2" t="s">
        <v>391</v>
      </c>
      <c r="H142" s="2"/>
      <c r="I142" s="2" t="s">
        <v>392</v>
      </c>
      <c r="J142" s="2"/>
      <c r="K142" s="2" t="s">
        <v>405</v>
      </c>
    </row>
    <row r="143" spans="1:11" x14ac:dyDescent="0.35">
      <c r="A143" s="2" t="s">
        <v>147</v>
      </c>
      <c r="B143" s="2"/>
      <c r="C143" s="2" t="s">
        <v>383</v>
      </c>
      <c r="D143" s="2"/>
      <c r="E143" s="2" t="s">
        <v>389</v>
      </c>
      <c r="F143" s="2"/>
      <c r="G143" s="2" t="s">
        <v>390</v>
      </c>
      <c r="H143" s="2"/>
      <c r="I143" s="2" t="s">
        <v>392</v>
      </c>
      <c r="J143" s="2"/>
      <c r="K143" s="2" t="s">
        <v>395</v>
      </c>
    </row>
    <row r="144" spans="1:11" x14ac:dyDescent="0.35">
      <c r="A144" s="2" t="s">
        <v>148</v>
      </c>
      <c r="B144" s="2"/>
      <c r="C144" s="2" t="s">
        <v>383</v>
      </c>
      <c r="D144" s="2"/>
      <c r="E144" s="2" t="s">
        <v>389</v>
      </c>
      <c r="F144" s="2"/>
      <c r="G144" s="2" t="s">
        <v>390</v>
      </c>
      <c r="H144" s="2"/>
      <c r="I144" s="2" t="s">
        <v>392</v>
      </c>
      <c r="J144" s="2"/>
      <c r="K144" s="2" t="s">
        <v>398</v>
      </c>
    </row>
    <row r="145" spans="1:11" x14ac:dyDescent="0.35">
      <c r="A145" s="2" t="s">
        <v>149</v>
      </c>
      <c r="B145" s="2"/>
      <c r="C145" s="2" t="s">
        <v>383</v>
      </c>
      <c r="D145" s="2"/>
      <c r="E145" s="2" t="s">
        <v>389</v>
      </c>
      <c r="F145" s="2"/>
      <c r="G145" s="2" t="s">
        <v>391</v>
      </c>
      <c r="H145" s="2"/>
      <c r="I145" s="2" t="s">
        <v>392</v>
      </c>
      <c r="J145" s="2"/>
      <c r="K145" s="2" t="s">
        <v>410</v>
      </c>
    </row>
    <row r="146" spans="1:11" x14ac:dyDescent="0.35">
      <c r="A146" s="2" t="s">
        <v>150</v>
      </c>
      <c r="B146" s="2"/>
      <c r="C146" s="2" t="s">
        <v>383</v>
      </c>
      <c r="D146" s="2"/>
      <c r="E146" s="2" t="s">
        <v>389</v>
      </c>
      <c r="F146" s="2"/>
      <c r="G146" s="2" t="s">
        <v>390</v>
      </c>
      <c r="H146" s="2"/>
      <c r="I146" s="2" t="s">
        <v>392</v>
      </c>
      <c r="J146" s="2"/>
      <c r="K146" s="2" t="s">
        <v>401</v>
      </c>
    </row>
    <row r="147" spans="1:11" x14ac:dyDescent="0.35">
      <c r="A147" s="2" t="s">
        <v>151</v>
      </c>
      <c r="B147" s="2"/>
      <c r="C147" s="2" t="s">
        <v>383</v>
      </c>
      <c r="D147" s="2"/>
      <c r="E147" s="2" t="s">
        <v>389</v>
      </c>
      <c r="F147" s="2"/>
      <c r="G147" s="2" t="s">
        <v>390</v>
      </c>
      <c r="H147" s="2"/>
      <c r="I147" s="2" t="s">
        <v>392</v>
      </c>
      <c r="J147" s="2"/>
      <c r="K147" s="2" t="s">
        <v>409</v>
      </c>
    </row>
    <row r="148" spans="1:11" x14ac:dyDescent="0.35">
      <c r="A148" s="2" t="s">
        <v>152</v>
      </c>
      <c r="B148" s="2"/>
      <c r="C148" s="2" t="s">
        <v>383</v>
      </c>
      <c r="D148" s="2"/>
      <c r="E148" s="2" t="s">
        <v>389</v>
      </c>
      <c r="F148" s="2"/>
      <c r="G148" s="2" t="s">
        <v>391</v>
      </c>
      <c r="H148" s="2"/>
      <c r="I148" s="2" t="s">
        <v>392</v>
      </c>
      <c r="J148" s="2"/>
      <c r="K148" s="2" t="s">
        <v>399</v>
      </c>
    </row>
    <row r="149" spans="1:11" x14ac:dyDescent="0.35">
      <c r="A149" s="2" t="s">
        <v>153</v>
      </c>
      <c r="B149" s="2"/>
      <c r="C149" s="2" t="s">
        <v>383</v>
      </c>
      <c r="D149" s="2"/>
      <c r="E149" s="2" t="s">
        <v>389</v>
      </c>
      <c r="F149" s="2"/>
      <c r="G149" s="2" t="s">
        <v>390</v>
      </c>
      <c r="H149" s="2"/>
      <c r="I149" s="2" t="s">
        <v>392</v>
      </c>
      <c r="J149" s="2"/>
      <c r="K149" s="2" t="s">
        <v>405</v>
      </c>
    </row>
    <row r="150" spans="1:11" x14ac:dyDescent="0.35">
      <c r="A150" s="2" t="s">
        <v>154</v>
      </c>
      <c r="B150" s="2"/>
      <c r="C150" s="2" t="s">
        <v>383</v>
      </c>
      <c r="D150" s="2"/>
      <c r="E150" s="2" t="s">
        <v>389</v>
      </c>
      <c r="F150" s="2"/>
      <c r="G150" s="2" t="s">
        <v>390</v>
      </c>
      <c r="H150" s="2"/>
      <c r="I150" s="2" t="s">
        <v>392</v>
      </c>
      <c r="J150" s="2"/>
      <c r="K150" s="2" t="s">
        <v>407</v>
      </c>
    </row>
    <row r="151" spans="1:11" x14ac:dyDescent="0.35">
      <c r="A151" s="2" t="s">
        <v>155</v>
      </c>
      <c r="B151" s="2"/>
      <c r="C151" s="2" t="s">
        <v>383</v>
      </c>
      <c r="D151" s="2"/>
      <c r="E151" s="2" t="s">
        <v>389</v>
      </c>
      <c r="F151" s="2"/>
      <c r="G151" s="2" t="s">
        <v>390</v>
      </c>
      <c r="H151" s="2"/>
      <c r="I151" s="2" t="s">
        <v>392</v>
      </c>
      <c r="J151" s="2"/>
      <c r="K151" s="2" t="s">
        <v>409</v>
      </c>
    </row>
    <row r="152" spans="1:11" x14ac:dyDescent="0.35">
      <c r="A152" s="2" t="s">
        <v>156</v>
      </c>
      <c r="B152" s="2"/>
      <c r="C152" s="2" t="s">
        <v>383</v>
      </c>
      <c r="D152" s="2"/>
      <c r="E152" s="2" t="s">
        <v>389</v>
      </c>
      <c r="F152" s="2"/>
      <c r="G152" s="2" t="s">
        <v>391</v>
      </c>
      <c r="H152" s="2"/>
      <c r="I152" s="2" t="s">
        <v>392</v>
      </c>
      <c r="J152" s="2"/>
      <c r="K152" s="2" t="s">
        <v>406</v>
      </c>
    </row>
    <row r="153" spans="1:11" x14ac:dyDescent="0.35">
      <c r="A153" s="2" t="s">
        <v>157</v>
      </c>
      <c r="B153" s="2"/>
      <c r="C153" s="2" t="s">
        <v>383</v>
      </c>
      <c r="D153" s="2"/>
      <c r="E153" s="2" t="s">
        <v>389</v>
      </c>
      <c r="F153" s="2"/>
      <c r="G153" s="2" t="s">
        <v>391</v>
      </c>
      <c r="H153" s="2"/>
      <c r="I153" s="2" t="s">
        <v>392</v>
      </c>
      <c r="J153" s="2"/>
      <c r="K153" s="2" t="s">
        <v>408</v>
      </c>
    </row>
    <row r="154" spans="1:11" x14ac:dyDescent="0.35">
      <c r="A154" s="2" t="s">
        <v>158</v>
      </c>
      <c r="B154" s="2"/>
      <c r="C154" s="2" t="s">
        <v>383</v>
      </c>
      <c r="D154" s="2"/>
      <c r="E154" s="2" t="s">
        <v>389</v>
      </c>
      <c r="F154" s="2"/>
      <c r="G154" s="2" t="s">
        <v>390</v>
      </c>
      <c r="H154" s="2"/>
      <c r="I154" s="2" t="s">
        <v>392</v>
      </c>
      <c r="J154" s="2"/>
      <c r="K154" s="2" t="s">
        <v>398</v>
      </c>
    </row>
    <row r="155" spans="1:11" x14ac:dyDescent="0.35">
      <c r="A155" s="2" t="s">
        <v>159</v>
      </c>
      <c r="B155" s="2"/>
      <c r="C155" s="2" t="s">
        <v>383</v>
      </c>
      <c r="D155" s="2"/>
      <c r="E155" s="2" t="s">
        <v>389</v>
      </c>
      <c r="F155" s="2"/>
      <c r="G155" s="2" t="s">
        <v>390</v>
      </c>
      <c r="H155" s="2"/>
      <c r="I155" s="2" t="s">
        <v>392</v>
      </c>
      <c r="J155" s="2"/>
      <c r="K155" s="2" t="s">
        <v>395</v>
      </c>
    </row>
    <row r="156" spans="1:11" x14ac:dyDescent="0.35">
      <c r="A156" s="2" t="s">
        <v>160</v>
      </c>
      <c r="B156" s="2"/>
      <c r="C156" s="2" t="s">
        <v>383</v>
      </c>
      <c r="D156" s="2"/>
      <c r="E156" s="2" t="s">
        <v>389</v>
      </c>
      <c r="F156" s="2"/>
      <c r="G156" s="2" t="s">
        <v>390</v>
      </c>
      <c r="H156" s="2"/>
      <c r="I156" s="2" t="s">
        <v>392</v>
      </c>
      <c r="J156" s="2"/>
      <c r="K156" s="2" t="s">
        <v>399</v>
      </c>
    </row>
    <row r="157" spans="1:11" x14ac:dyDescent="0.35">
      <c r="A157" s="2" t="s">
        <v>161</v>
      </c>
      <c r="B157" s="2"/>
      <c r="C157" s="2" t="s">
        <v>383</v>
      </c>
      <c r="D157" s="2"/>
      <c r="E157" s="2" t="s">
        <v>389</v>
      </c>
      <c r="F157" s="2"/>
      <c r="G157" s="2" t="s">
        <v>390</v>
      </c>
      <c r="H157" s="2"/>
      <c r="I157" s="2" t="s">
        <v>392</v>
      </c>
      <c r="J157" s="2"/>
      <c r="K157" s="2" t="s">
        <v>405</v>
      </c>
    </row>
    <row r="158" spans="1:11" x14ac:dyDescent="0.35">
      <c r="A158" s="2" t="s">
        <v>162</v>
      </c>
      <c r="B158" s="2"/>
      <c r="C158" s="2" t="s">
        <v>383</v>
      </c>
      <c r="D158" s="2"/>
      <c r="E158" s="2" t="s">
        <v>389</v>
      </c>
      <c r="F158" s="2"/>
      <c r="G158" s="2" t="s">
        <v>391</v>
      </c>
      <c r="H158" s="2"/>
      <c r="I158" s="2" t="s">
        <v>392</v>
      </c>
      <c r="J158" s="2"/>
      <c r="K158" s="2" t="s">
        <v>408</v>
      </c>
    </row>
    <row r="159" spans="1:11" x14ac:dyDescent="0.35">
      <c r="A159" s="2" t="s">
        <v>163</v>
      </c>
      <c r="B159" s="2"/>
      <c r="C159" s="2" t="s">
        <v>383</v>
      </c>
      <c r="D159" s="2"/>
      <c r="E159" s="2" t="s">
        <v>389</v>
      </c>
      <c r="F159" s="2"/>
      <c r="G159" s="2" t="s">
        <v>390</v>
      </c>
      <c r="H159" s="2"/>
      <c r="I159" s="2" t="s">
        <v>392</v>
      </c>
      <c r="J159" s="2"/>
      <c r="K159" s="2" t="s">
        <v>410</v>
      </c>
    </row>
    <row r="160" spans="1:11" x14ac:dyDescent="0.35">
      <c r="A160" s="2" t="s">
        <v>164</v>
      </c>
      <c r="B160" s="2"/>
      <c r="C160" s="2" t="s">
        <v>383</v>
      </c>
      <c r="D160" s="2"/>
      <c r="E160" s="2" t="s">
        <v>389</v>
      </c>
      <c r="F160" s="2"/>
      <c r="G160" s="2" t="s">
        <v>390</v>
      </c>
      <c r="H160" s="2"/>
      <c r="I160" s="2" t="s">
        <v>392</v>
      </c>
      <c r="J160" s="2"/>
      <c r="K160" s="2" t="s">
        <v>395</v>
      </c>
    </row>
    <row r="161" spans="1:11" x14ac:dyDescent="0.35">
      <c r="A161" s="2" t="s">
        <v>165</v>
      </c>
      <c r="B161" s="2"/>
      <c r="C161" s="2" t="s">
        <v>383</v>
      </c>
      <c r="D161" s="2"/>
      <c r="E161" s="2" t="s">
        <v>389</v>
      </c>
      <c r="F161" s="2"/>
      <c r="G161" s="2" t="s">
        <v>390</v>
      </c>
      <c r="H161" s="2"/>
      <c r="I161" s="2" t="s">
        <v>392</v>
      </c>
      <c r="J161" s="2"/>
      <c r="K161" s="2" t="s">
        <v>395</v>
      </c>
    </row>
    <row r="162" spans="1:11" x14ac:dyDescent="0.35">
      <c r="A162" s="2" t="s">
        <v>166</v>
      </c>
      <c r="B162" s="2"/>
      <c r="C162" s="2" t="s">
        <v>383</v>
      </c>
      <c r="D162" s="2"/>
      <c r="E162" s="2" t="s">
        <v>389</v>
      </c>
      <c r="F162" s="2"/>
      <c r="G162" s="2" t="s">
        <v>390</v>
      </c>
      <c r="H162" s="2"/>
      <c r="I162" s="2" t="s">
        <v>392</v>
      </c>
      <c r="J162" s="2"/>
      <c r="K162" s="2" t="s">
        <v>408</v>
      </c>
    </row>
    <row r="163" spans="1:11" x14ac:dyDescent="0.35">
      <c r="A163" s="2" t="s">
        <v>167</v>
      </c>
      <c r="B163" s="2"/>
      <c r="C163" s="2" t="s">
        <v>383</v>
      </c>
      <c r="D163" s="2"/>
      <c r="E163" s="2" t="s">
        <v>389</v>
      </c>
      <c r="F163" s="2"/>
      <c r="G163" s="2" t="s">
        <v>391</v>
      </c>
      <c r="H163" s="2"/>
      <c r="I163" s="2" t="s">
        <v>392</v>
      </c>
      <c r="J163" s="2"/>
      <c r="K163" s="2" t="s">
        <v>406</v>
      </c>
    </row>
    <row r="164" spans="1:11" x14ac:dyDescent="0.35">
      <c r="A164" s="2" t="s">
        <v>168</v>
      </c>
      <c r="B164" s="2"/>
      <c r="C164" s="2" t="s">
        <v>383</v>
      </c>
      <c r="D164" s="2"/>
      <c r="E164" s="2" t="s">
        <v>389</v>
      </c>
      <c r="F164" s="2"/>
      <c r="G164" s="2" t="s">
        <v>390</v>
      </c>
      <c r="H164" s="2"/>
      <c r="I164" s="2" t="s">
        <v>392</v>
      </c>
      <c r="J164" s="2"/>
      <c r="K164" s="2" t="s">
        <v>406</v>
      </c>
    </row>
    <row r="165" spans="1:11" x14ac:dyDescent="0.35">
      <c r="A165" s="2" t="s">
        <v>169</v>
      </c>
      <c r="B165" s="2"/>
      <c r="C165" s="2" t="s">
        <v>383</v>
      </c>
      <c r="D165" s="2"/>
      <c r="E165" s="2" t="s">
        <v>389</v>
      </c>
      <c r="F165" s="2"/>
      <c r="G165" s="2" t="s">
        <v>390</v>
      </c>
      <c r="H165" s="2"/>
      <c r="I165" s="2" t="s">
        <v>392</v>
      </c>
      <c r="J165" s="2"/>
      <c r="K165" s="2" t="s">
        <v>406</v>
      </c>
    </row>
    <row r="166" spans="1:11" x14ac:dyDescent="0.35">
      <c r="A166" s="2" t="s">
        <v>170</v>
      </c>
      <c r="B166" s="2"/>
      <c r="C166" s="2" t="s">
        <v>383</v>
      </c>
      <c r="D166" s="2"/>
      <c r="E166" s="2" t="s">
        <v>389</v>
      </c>
      <c r="F166" s="2"/>
      <c r="G166" s="2" t="s">
        <v>390</v>
      </c>
      <c r="H166" s="2"/>
      <c r="I166" s="2" t="s">
        <v>392</v>
      </c>
      <c r="J166" s="2"/>
      <c r="K166" s="2" t="s">
        <v>398</v>
      </c>
    </row>
    <row r="167" spans="1:11" x14ac:dyDescent="0.35">
      <c r="A167" s="2" t="s">
        <v>171</v>
      </c>
      <c r="B167" s="2"/>
      <c r="C167" s="2" t="s">
        <v>383</v>
      </c>
      <c r="D167" s="2"/>
      <c r="E167" s="2" t="s">
        <v>389</v>
      </c>
      <c r="F167" s="2"/>
      <c r="G167" s="2" t="s">
        <v>391</v>
      </c>
      <c r="H167" s="2"/>
      <c r="I167" s="2" t="s">
        <v>392</v>
      </c>
      <c r="J167" s="2"/>
      <c r="K167" s="2" t="s">
        <v>395</v>
      </c>
    </row>
    <row r="168" spans="1:11" x14ac:dyDescent="0.35">
      <c r="A168" s="2" t="s">
        <v>172</v>
      </c>
      <c r="B168" s="2"/>
      <c r="C168" s="2" t="s">
        <v>383</v>
      </c>
      <c r="D168" s="2"/>
      <c r="E168" s="2" t="s">
        <v>389</v>
      </c>
      <c r="F168" s="2"/>
      <c r="G168" s="2" t="s">
        <v>390</v>
      </c>
      <c r="H168" s="2"/>
      <c r="I168" s="2" t="s">
        <v>392</v>
      </c>
      <c r="J168" s="2"/>
      <c r="K168" s="2" t="s">
        <v>396</v>
      </c>
    </row>
    <row r="169" spans="1:11" x14ac:dyDescent="0.35">
      <c r="A169" s="2" t="s">
        <v>173</v>
      </c>
      <c r="B169" s="2"/>
      <c r="C169" s="2" t="s">
        <v>383</v>
      </c>
      <c r="D169" s="2"/>
      <c r="E169" s="2" t="s">
        <v>389</v>
      </c>
      <c r="F169" s="2"/>
      <c r="G169" s="2" t="s">
        <v>390</v>
      </c>
      <c r="H169" s="2"/>
      <c r="I169" s="2" t="s">
        <v>392</v>
      </c>
      <c r="J169" s="2"/>
      <c r="K169" s="2" t="s">
        <v>402</v>
      </c>
    </row>
    <row r="170" spans="1:11" x14ac:dyDescent="0.35">
      <c r="A170" s="2" t="s">
        <v>174</v>
      </c>
      <c r="B170" s="2"/>
      <c r="C170" s="2" t="s">
        <v>383</v>
      </c>
      <c r="D170" s="2"/>
      <c r="E170" s="2" t="s">
        <v>389</v>
      </c>
      <c r="F170" s="2"/>
      <c r="G170" s="2" t="s">
        <v>391</v>
      </c>
      <c r="H170" s="2"/>
      <c r="I170" s="2" t="s">
        <v>392</v>
      </c>
      <c r="J170" s="2"/>
      <c r="K170" s="2" t="s">
        <v>401</v>
      </c>
    </row>
    <row r="171" spans="1:11" x14ac:dyDescent="0.35">
      <c r="A171" s="2" t="s">
        <v>175</v>
      </c>
      <c r="B171" s="2"/>
      <c r="C171" s="2" t="s">
        <v>383</v>
      </c>
      <c r="D171" s="2"/>
      <c r="E171" s="2" t="s">
        <v>389</v>
      </c>
      <c r="F171" s="2"/>
      <c r="G171" s="2" t="s">
        <v>390</v>
      </c>
      <c r="H171" s="2"/>
      <c r="I171" s="2" t="s">
        <v>392</v>
      </c>
      <c r="J171" s="2"/>
      <c r="K171" s="2" t="s">
        <v>408</v>
      </c>
    </row>
    <row r="172" spans="1:11" x14ac:dyDescent="0.35">
      <c r="A172" s="2" t="s">
        <v>176</v>
      </c>
      <c r="B172" s="2"/>
      <c r="C172" s="2" t="s">
        <v>383</v>
      </c>
      <c r="D172" s="2"/>
      <c r="E172" s="2" t="s">
        <v>389</v>
      </c>
      <c r="F172" s="2"/>
      <c r="G172" s="2" t="s">
        <v>391</v>
      </c>
      <c r="H172" s="2"/>
      <c r="I172" s="2" t="s">
        <v>392</v>
      </c>
      <c r="J172" s="2"/>
      <c r="K172" s="2" t="s">
        <v>410</v>
      </c>
    </row>
    <row r="173" spans="1:11" x14ac:dyDescent="0.35">
      <c r="A173" s="2" t="s">
        <v>177</v>
      </c>
      <c r="B173" s="2"/>
      <c r="C173" s="2" t="s">
        <v>384</v>
      </c>
      <c r="D173" s="2"/>
      <c r="E173" s="2" t="s">
        <v>389</v>
      </c>
      <c r="F173" s="2"/>
      <c r="G173" s="2" t="s">
        <v>391</v>
      </c>
      <c r="H173" s="2"/>
      <c r="I173" s="2" t="s">
        <v>393</v>
      </c>
      <c r="J173" s="2"/>
      <c r="K173" s="2" t="s">
        <v>409</v>
      </c>
    </row>
    <row r="174" spans="1:11" x14ac:dyDescent="0.35">
      <c r="A174" s="2" t="s">
        <v>178</v>
      </c>
      <c r="B174" s="2"/>
      <c r="C174" s="2" t="s">
        <v>383</v>
      </c>
      <c r="D174" s="2"/>
      <c r="E174" s="2" t="s">
        <v>389</v>
      </c>
      <c r="F174" s="2"/>
      <c r="G174" s="2" t="s">
        <v>391</v>
      </c>
      <c r="H174" s="2"/>
      <c r="I174" s="2" t="s">
        <v>392</v>
      </c>
      <c r="J174" s="2"/>
      <c r="K174" s="2" t="s">
        <v>408</v>
      </c>
    </row>
    <row r="175" spans="1:11" x14ac:dyDescent="0.35">
      <c r="A175" s="2" t="s">
        <v>179</v>
      </c>
      <c r="B175" s="2"/>
      <c r="C175" s="2" t="s">
        <v>383</v>
      </c>
      <c r="D175" s="2"/>
      <c r="E175" s="2" t="s">
        <v>389</v>
      </c>
      <c r="F175" s="2"/>
      <c r="G175" s="2" t="s">
        <v>390</v>
      </c>
      <c r="H175" s="2"/>
      <c r="I175" s="2" t="s">
        <v>392</v>
      </c>
      <c r="J175" s="2"/>
      <c r="K175" s="2" t="s">
        <v>404</v>
      </c>
    </row>
    <row r="176" spans="1:11" x14ac:dyDescent="0.35">
      <c r="A176" s="2" t="s">
        <v>180</v>
      </c>
      <c r="B176" s="2"/>
      <c r="C176" s="2" t="s">
        <v>383</v>
      </c>
      <c r="D176" s="2"/>
      <c r="E176" s="2" t="s">
        <v>389</v>
      </c>
      <c r="F176" s="2"/>
      <c r="G176" s="2" t="s">
        <v>390</v>
      </c>
      <c r="H176" s="2"/>
      <c r="I176" s="2" t="s">
        <v>392</v>
      </c>
      <c r="J176" s="2"/>
      <c r="K176" s="2" t="s">
        <v>400</v>
      </c>
    </row>
    <row r="177" spans="1:11" x14ac:dyDescent="0.35">
      <c r="A177" s="2" t="s">
        <v>181</v>
      </c>
      <c r="B177" s="2"/>
      <c r="C177" s="2" t="s">
        <v>383</v>
      </c>
      <c r="D177" s="2"/>
      <c r="E177" s="2" t="s">
        <v>389</v>
      </c>
      <c r="F177" s="2"/>
      <c r="G177" s="2" t="s">
        <v>390</v>
      </c>
      <c r="H177" s="2"/>
      <c r="I177" s="2" t="s">
        <v>392</v>
      </c>
      <c r="J177" s="2"/>
      <c r="K177" s="2" t="s">
        <v>406</v>
      </c>
    </row>
    <row r="178" spans="1:11" x14ac:dyDescent="0.35">
      <c r="A178" s="2" t="s">
        <v>182</v>
      </c>
      <c r="B178" s="2"/>
      <c r="C178" s="2" t="s">
        <v>383</v>
      </c>
      <c r="D178" s="2"/>
      <c r="E178" s="2" t="s">
        <v>389</v>
      </c>
      <c r="F178" s="2"/>
      <c r="G178" s="2" t="s">
        <v>391</v>
      </c>
      <c r="H178" s="2"/>
      <c r="I178" s="2" t="s">
        <v>392</v>
      </c>
      <c r="J178" s="2"/>
      <c r="K178" s="2" t="s">
        <v>406</v>
      </c>
    </row>
    <row r="179" spans="1:11" x14ac:dyDescent="0.35">
      <c r="A179" s="2" t="s">
        <v>183</v>
      </c>
      <c r="B179" s="2"/>
      <c r="C179" s="2" t="s">
        <v>383</v>
      </c>
      <c r="D179" s="2"/>
      <c r="E179" s="2" t="s">
        <v>389</v>
      </c>
      <c r="F179" s="2"/>
      <c r="G179" s="2" t="s">
        <v>391</v>
      </c>
      <c r="H179" s="2"/>
      <c r="I179" s="2" t="s">
        <v>392</v>
      </c>
      <c r="J179" s="2"/>
      <c r="K179" s="2" t="s">
        <v>406</v>
      </c>
    </row>
    <row r="180" spans="1:11" x14ac:dyDescent="0.35">
      <c r="A180" s="2" t="s">
        <v>184</v>
      </c>
      <c r="B180" s="2"/>
      <c r="C180" s="2" t="s">
        <v>383</v>
      </c>
      <c r="D180" s="2"/>
      <c r="E180" s="2" t="s">
        <v>389</v>
      </c>
      <c r="F180" s="2"/>
      <c r="G180" s="2" t="s">
        <v>390</v>
      </c>
      <c r="H180" s="2"/>
      <c r="I180" s="2" t="s">
        <v>392</v>
      </c>
      <c r="J180" s="2"/>
      <c r="K180" s="2" t="s">
        <v>411</v>
      </c>
    </row>
    <row r="181" spans="1:11" x14ac:dyDescent="0.35">
      <c r="A181" s="2" t="s">
        <v>185</v>
      </c>
      <c r="B181" s="2"/>
      <c r="C181" s="2" t="s">
        <v>383</v>
      </c>
      <c r="D181" s="2"/>
      <c r="E181" s="2" t="s">
        <v>389</v>
      </c>
      <c r="F181" s="2"/>
      <c r="G181" s="2" t="s">
        <v>391</v>
      </c>
      <c r="H181" s="2"/>
      <c r="I181" s="2" t="s">
        <v>392</v>
      </c>
      <c r="J181" s="2"/>
      <c r="K181" s="2" t="s">
        <v>394</v>
      </c>
    </row>
    <row r="182" spans="1:11" x14ac:dyDescent="0.35">
      <c r="A182" s="2" t="s">
        <v>186</v>
      </c>
      <c r="B182" s="2"/>
      <c r="C182" s="2" t="s">
        <v>383</v>
      </c>
      <c r="D182" s="2"/>
      <c r="E182" s="2" t="s">
        <v>389</v>
      </c>
      <c r="F182" s="2"/>
      <c r="G182" s="2" t="s">
        <v>390</v>
      </c>
      <c r="H182" s="2"/>
      <c r="I182" s="2" t="s">
        <v>392</v>
      </c>
      <c r="J182" s="2"/>
      <c r="K182" s="2" t="s">
        <v>406</v>
      </c>
    </row>
    <row r="183" spans="1:11" x14ac:dyDescent="0.35">
      <c r="A183" s="2" t="s">
        <v>187</v>
      </c>
      <c r="B183" s="2"/>
      <c r="C183" s="2" t="s">
        <v>383</v>
      </c>
      <c r="D183" s="2"/>
      <c r="E183" s="2" t="s">
        <v>389</v>
      </c>
      <c r="F183" s="2"/>
      <c r="G183" s="2" t="s">
        <v>390</v>
      </c>
      <c r="H183" s="2"/>
      <c r="I183" s="2" t="s">
        <v>392</v>
      </c>
      <c r="J183" s="2"/>
      <c r="K183" s="2" t="s">
        <v>397</v>
      </c>
    </row>
    <row r="184" spans="1:11" x14ac:dyDescent="0.35">
      <c r="A184" s="2" t="s">
        <v>188</v>
      </c>
      <c r="B184" s="2"/>
      <c r="C184" s="2" t="s">
        <v>383</v>
      </c>
      <c r="D184" s="2"/>
      <c r="E184" s="2" t="s">
        <v>389</v>
      </c>
      <c r="F184" s="2"/>
      <c r="G184" s="2" t="s">
        <v>390</v>
      </c>
      <c r="H184" s="2"/>
      <c r="I184" s="2" t="s">
        <v>392</v>
      </c>
      <c r="J184" s="2"/>
      <c r="K184" s="2" t="s">
        <v>394</v>
      </c>
    </row>
    <row r="185" spans="1:11" x14ac:dyDescent="0.35">
      <c r="A185" s="2" t="s">
        <v>189</v>
      </c>
      <c r="B185" s="2"/>
      <c r="C185" s="2" t="s">
        <v>383</v>
      </c>
      <c r="D185" s="2"/>
      <c r="E185" s="2" t="s">
        <v>389</v>
      </c>
      <c r="F185" s="2"/>
      <c r="G185" s="2" t="s">
        <v>390</v>
      </c>
      <c r="H185" s="2"/>
      <c r="I185" s="2" t="s">
        <v>392</v>
      </c>
      <c r="J185" s="2"/>
      <c r="K185" s="2" t="s">
        <v>394</v>
      </c>
    </row>
    <row r="186" spans="1:11" x14ac:dyDescent="0.35">
      <c r="A186" s="2" t="s">
        <v>190</v>
      </c>
      <c r="B186" s="2"/>
      <c r="C186" s="2" t="s">
        <v>383</v>
      </c>
      <c r="D186" s="2"/>
      <c r="E186" s="2" t="s">
        <v>389</v>
      </c>
      <c r="F186" s="2"/>
      <c r="G186" s="2" t="s">
        <v>391</v>
      </c>
      <c r="H186" s="2"/>
      <c r="I186" s="2" t="s">
        <v>392</v>
      </c>
      <c r="J186" s="2"/>
      <c r="K186" s="2" t="s">
        <v>409</v>
      </c>
    </row>
    <row r="187" spans="1:11" x14ac:dyDescent="0.35">
      <c r="A187" s="2" t="s">
        <v>191</v>
      </c>
      <c r="B187" s="2"/>
      <c r="C187" s="2" t="s">
        <v>383</v>
      </c>
      <c r="D187" s="2"/>
      <c r="E187" s="2" t="s">
        <v>389</v>
      </c>
      <c r="F187" s="2"/>
      <c r="G187" s="2" t="s">
        <v>391</v>
      </c>
      <c r="H187" s="2"/>
      <c r="I187" s="2" t="s">
        <v>392</v>
      </c>
      <c r="J187" s="2"/>
      <c r="K187" s="2" t="s">
        <v>401</v>
      </c>
    </row>
    <row r="188" spans="1:11" x14ac:dyDescent="0.35">
      <c r="A188" s="2" t="s">
        <v>192</v>
      </c>
      <c r="B188" s="2"/>
      <c r="C188" s="2" t="s">
        <v>383</v>
      </c>
      <c r="D188" s="2"/>
      <c r="E188" s="2" t="s">
        <v>389</v>
      </c>
      <c r="F188" s="2"/>
      <c r="G188" s="2" t="s">
        <v>391</v>
      </c>
      <c r="H188" s="2"/>
      <c r="I188" s="2" t="s">
        <v>392</v>
      </c>
      <c r="J188" s="2"/>
      <c r="K188" s="2" t="s">
        <v>397</v>
      </c>
    </row>
    <row r="189" spans="1:11" x14ac:dyDescent="0.35">
      <c r="A189" s="2" t="s">
        <v>193</v>
      </c>
      <c r="B189" s="2"/>
      <c r="C189" s="2" t="s">
        <v>383</v>
      </c>
      <c r="D189" s="2"/>
      <c r="E189" s="2" t="s">
        <v>389</v>
      </c>
      <c r="F189" s="2"/>
      <c r="G189" s="2" t="s">
        <v>390</v>
      </c>
      <c r="H189" s="2"/>
      <c r="I189" s="2" t="s">
        <v>392</v>
      </c>
      <c r="J189" s="2"/>
      <c r="K189" s="2" t="s">
        <v>407</v>
      </c>
    </row>
    <row r="190" spans="1:11" x14ac:dyDescent="0.35">
      <c r="A190" s="2" t="s">
        <v>194</v>
      </c>
      <c r="B190" s="2"/>
      <c r="C190" s="2" t="s">
        <v>383</v>
      </c>
      <c r="D190" s="2"/>
      <c r="E190" s="2" t="s">
        <v>389</v>
      </c>
      <c r="F190" s="2"/>
      <c r="G190" s="2" t="s">
        <v>390</v>
      </c>
      <c r="H190" s="2"/>
      <c r="I190" s="2" t="s">
        <v>392</v>
      </c>
      <c r="J190" s="2"/>
      <c r="K190" s="2" t="s">
        <v>397</v>
      </c>
    </row>
    <row r="191" spans="1:11" x14ac:dyDescent="0.35">
      <c r="A191" s="2" t="s">
        <v>195</v>
      </c>
      <c r="B191" s="2"/>
      <c r="C191" s="2" t="s">
        <v>383</v>
      </c>
      <c r="D191" s="2"/>
      <c r="E191" s="2" t="s">
        <v>389</v>
      </c>
      <c r="F191" s="2"/>
      <c r="G191" s="2" t="s">
        <v>390</v>
      </c>
      <c r="H191" s="2"/>
      <c r="I191" s="2" t="s">
        <v>392</v>
      </c>
      <c r="J191" s="2"/>
      <c r="K191" s="2" t="s">
        <v>408</v>
      </c>
    </row>
    <row r="192" spans="1:11" x14ac:dyDescent="0.35">
      <c r="A192" s="2" t="s">
        <v>196</v>
      </c>
      <c r="B192" s="2"/>
      <c r="C192" s="2" t="s">
        <v>385</v>
      </c>
      <c r="D192" s="2"/>
      <c r="E192" s="2" t="s">
        <v>389</v>
      </c>
      <c r="F192" s="2"/>
      <c r="G192" s="2" t="s">
        <v>391</v>
      </c>
      <c r="H192" s="2"/>
      <c r="I192" s="2" t="s">
        <v>392</v>
      </c>
      <c r="J192" s="2"/>
      <c r="K192" s="2" t="s">
        <v>398</v>
      </c>
    </row>
    <row r="193" spans="1:11" x14ac:dyDescent="0.35">
      <c r="A193" s="2" t="s">
        <v>197</v>
      </c>
      <c r="B193" s="2"/>
      <c r="C193" s="2" t="s">
        <v>385</v>
      </c>
      <c r="D193" s="2"/>
      <c r="E193" s="2" t="s">
        <v>389</v>
      </c>
      <c r="F193" s="2"/>
      <c r="G193" s="2" t="s">
        <v>390</v>
      </c>
      <c r="H193" s="2"/>
      <c r="I193" s="2" t="s">
        <v>392</v>
      </c>
      <c r="J193" s="2"/>
      <c r="K193" s="2" t="s">
        <v>404</v>
      </c>
    </row>
    <row r="194" spans="1:11" x14ac:dyDescent="0.35">
      <c r="A194" s="2" t="s">
        <v>198</v>
      </c>
      <c r="B194" s="2"/>
      <c r="C194" s="2" t="s">
        <v>385</v>
      </c>
      <c r="D194" s="2"/>
      <c r="E194" s="2" t="s">
        <v>389</v>
      </c>
      <c r="F194" s="2"/>
      <c r="G194" s="2" t="s">
        <v>391</v>
      </c>
      <c r="H194" s="2"/>
      <c r="I194" s="2" t="s">
        <v>392</v>
      </c>
      <c r="J194" s="2"/>
      <c r="K194" s="2" t="s">
        <v>403</v>
      </c>
    </row>
    <row r="195" spans="1:11" x14ac:dyDescent="0.35">
      <c r="A195" s="2" t="s">
        <v>199</v>
      </c>
      <c r="B195" s="2"/>
      <c r="C195" s="2" t="s">
        <v>385</v>
      </c>
      <c r="D195" s="2"/>
      <c r="E195" s="2" t="s">
        <v>389</v>
      </c>
      <c r="F195" s="2"/>
      <c r="G195" s="2" t="s">
        <v>391</v>
      </c>
      <c r="H195" s="2"/>
      <c r="I195" s="2" t="s">
        <v>392</v>
      </c>
      <c r="J195" s="2"/>
      <c r="K195" s="2" t="s">
        <v>405</v>
      </c>
    </row>
    <row r="196" spans="1:11" x14ac:dyDescent="0.35">
      <c r="A196" s="2" t="s">
        <v>200</v>
      </c>
      <c r="B196" s="2"/>
      <c r="C196" s="2" t="s">
        <v>385</v>
      </c>
      <c r="D196" s="2"/>
      <c r="E196" s="2" t="s">
        <v>389</v>
      </c>
      <c r="F196" s="2"/>
      <c r="G196" s="2" t="s">
        <v>390</v>
      </c>
      <c r="H196" s="2"/>
      <c r="I196" s="2" t="s">
        <v>392</v>
      </c>
      <c r="J196" s="2"/>
      <c r="K196" s="2" t="s">
        <v>400</v>
      </c>
    </row>
    <row r="197" spans="1:11" x14ac:dyDescent="0.35">
      <c r="A197" s="2" t="s">
        <v>201</v>
      </c>
      <c r="B197" s="2"/>
      <c r="C197" s="2" t="s">
        <v>385</v>
      </c>
      <c r="D197" s="2"/>
      <c r="E197" s="2" t="s">
        <v>389</v>
      </c>
      <c r="F197" s="2"/>
      <c r="G197" s="2" t="s">
        <v>391</v>
      </c>
      <c r="H197" s="2"/>
      <c r="I197" s="2" t="s">
        <v>392</v>
      </c>
      <c r="J197" s="2"/>
      <c r="K197" s="2" t="s">
        <v>400</v>
      </c>
    </row>
    <row r="198" spans="1:11" x14ac:dyDescent="0.35">
      <c r="A198" s="2" t="s">
        <v>202</v>
      </c>
      <c r="B198" s="2"/>
      <c r="C198" s="2" t="s">
        <v>385</v>
      </c>
      <c r="D198" s="2"/>
      <c r="E198" s="2" t="s">
        <v>389</v>
      </c>
      <c r="F198" s="2"/>
      <c r="G198" s="2" t="s">
        <v>390</v>
      </c>
      <c r="H198" s="2"/>
      <c r="I198" s="2" t="s">
        <v>392</v>
      </c>
      <c r="J198" s="2"/>
      <c r="K198" s="2" t="s">
        <v>406</v>
      </c>
    </row>
    <row r="199" spans="1:11" x14ac:dyDescent="0.35">
      <c r="A199" s="2" t="s">
        <v>203</v>
      </c>
      <c r="B199" s="2"/>
      <c r="C199" s="2" t="s">
        <v>385</v>
      </c>
      <c r="D199" s="2"/>
      <c r="E199" s="2" t="s">
        <v>389</v>
      </c>
      <c r="F199" s="2"/>
      <c r="G199" s="2" t="s">
        <v>391</v>
      </c>
      <c r="H199" s="2"/>
      <c r="I199" s="2" t="s">
        <v>392</v>
      </c>
      <c r="J199" s="2"/>
      <c r="K199" s="2" t="s">
        <v>409</v>
      </c>
    </row>
    <row r="200" spans="1:11" x14ac:dyDescent="0.35">
      <c r="A200" s="2" t="s">
        <v>204</v>
      </c>
      <c r="B200" s="2"/>
      <c r="C200" s="2" t="s">
        <v>385</v>
      </c>
      <c r="D200" s="2"/>
      <c r="E200" s="2" t="s">
        <v>389</v>
      </c>
      <c r="F200" s="2"/>
      <c r="G200" s="2" t="s">
        <v>390</v>
      </c>
      <c r="H200" s="2"/>
      <c r="I200" s="2" t="s">
        <v>392</v>
      </c>
      <c r="J200" s="2"/>
      <c r="K200" s="2" t="s">
        <v>406</v>
      </c>
    </row>
    <row r="201" spans="1:11" x14ac:dyDescent="0.35">
      <c r="A201" s="2" t="s">
        <v>205</v>
      </c>
      <c r="B201" s="2"/>
      <c r="C201" s="2" t="s">
        <v>385</v>
      </c>
      <c r="D201" s="2"/>
      <c r="E201" s="2" t="s">
        <v>389</v>
      </c>
      <c r="F201" s="2"/>
      <c r="G201" s="2" t="s">
        <v>390</v>
      </c>
      <c r="H201" s="2"/>
      <c r="I201" s="2" t="s">
        <v>392</v>
      </c>
      <c r="J201" s="2"/>
      <c r="K201" s="2" t="s">
        <v>401</v>
      </c>
    </row>
    <row r="202" spans="1:11" x14ac:dyDescent="0.35">
      <c r="A202" s="2" t="s">
        <v>206</v>
      </c>
      <c r="B202" s="2"/>
      <c r="C202" s="2" t="s">
        <v>385</v>
      </c>
      <c r="D202" s="2"/>
      <c r="E202" s="2" t="s">
        <v>389</v>
      </c>
      <c r="F202" s="2"/>
      <c r="G202" s="2" t="s">
        <v>390</v>
      </c>
      <c r="H202" s="2"/>
      <c r="I202" s="2" t="s">
        <v>392</v>
      </c>
      <c r="J202" s="2"/>
      <c r="K202" s="2" t="s">
        <v>398</v>
      </c>
    </row>
    <row r="203" spans="1:11" x14ac:dyDescent="0.35">
      <c r="A203" s="2" t="s">
        <v>207</v>
      </c>
      <c r="B203" s="2"/>
      <c r="C203" s="2" t="s">
        <v>385</v>
      </c>
      <c r="D203" s="2"/>
      <c r="E203" s="2" t="s">
        <v>389</v>
      </c>
      <c r="F203" s="2"/>
      <c r="G203" s="2" t="s">
        <v>391</v>
      </c>
      <c r="H203" s="2"/>
      <c r="I203" s="2" t="s">
        <v>392</v>
      </c>
      <c r="J203" s="2"/>
      <c r="K203" s="2" t="s">
        <v>400</v>
      </c>
    </row>
    <row r="204" spans="1:11" x14ac:dyDescent="0.35">
      <c r="A204" s="2" t="s">
        <v>208</v>
      </c>
      <c r="B204" s="2"/>
      <c r="C204" s="2" t="s">
        <v>385</v>
      </c>
      <c r="D204" s="2"/>
      <c r="E204" s="2" t="s">
        <v>389</v>
      </c>
      <c r="F204" s="2"/>
      <c r="G204" s="2" t="s">
        <v>391</v>
      </c>
      <c r="H204" s="2"/>
      <c r="I204" s="2" t="s">
        <v>392</v>
      </c>
      <c r="J204" s="2"/>
      <c r="K204" s="2" t="s">
        <v>397</v>
      </c>
    </row>
    <row r="205" spans="1:11" x14ac:dyDescent="0.35">
      <c r="A205" s="2" t="s">
        <v>209</v>
      </c>
      <c r="B205" s="2"/>
      <c r="C205" s="2" t="s">
        <v>385</v>
      </c>
      <c r="D205" s="2"/>
      <c r="E205" s="2" t="s">
        <v>389</v>
      </c>
      <c r="F205" s="2"/>
      <c r="G205" s="2" t="s">
        <v>390</v>
      </c>
      <c r="H205" s="2"/>
      <c r="I205" s="2" t="s">
        <v>392</v>
      </c>
      <c r="J205" s="2"/>
      <c r="K205" s="2" t="s">
        <v>408</v>
      </c>
    </row>
    <row r="206" spans="1:11" x14ac:dyDescent="0.35">
      <c r="A206" s="2" t="s">
        <v>210</v>
      </c>
      <c r="B206" s="2"/>
      <c r="C206" s="2" t="s">
        <v>385</v>
      </c>
      <c r="D206" s="2"/>
      <c r="E206" s="2" t="s">
        <v>389</v>
      </c>
      <c r="F206" s="2"/>
      <c r="G206" s="2" t="s">
        <v>390</v>
      </c>
      <c r="H206" s="2"/>
      <c r="I206" s="2" t="s">
        <v>392</v>
      </c>
      <c r="J206" s="2"/>
      <c r="K206" s="2" t="s">
        <v>409</v>
      </c>
    </row>
    <row r="207" spans="1:11" x14ac:dyDescent="0.35">
      <c r="A207" s="2" t="s">
        <v>211</v>
      </c>
      <c r="B207" s="2"/>
      <c r="C207" s="2" t="s">
        <v>385</v>
      </c>
      <c r="D207" s="2"/>
      <c r="E207" s="2" t="s">
        <v>389</v>
      </c>
      <c r="F207" s="2"/>
      <c r="G207" s="2" t="s">
        <v>391</v>
      </c>
      <c r="H207" s="2"/>
      <c r="I207" s="2" t="s">
        <v>392</v>
      </c>
      <c r="J207" s="2"/>
      <c r="K207" s="2" t="s">
        <v>403</v>
      </c>
    </row>
    <row r="208" spans="1:11" x14ac:dyDescent="0.35">
      <c r="A208" s="2" t="s">
        <v>212</v>
      </c>
      <c r="B208" s="2"/>
      <c r="C208" s="2" t="s">
        <v>385</v>
      </c>
      <c r="D208" s="2"/>
      <c r="E208" s="2" t="s">
        <v>389</v>
      </c>
      <c r="F208" s="2"/>
      <c r="G208" s="2" t="s">
        <v>390</v>
      </c>
      <c r="H208" s="2"/>
      <c r="I208" s="2" t="s">
        <v>392</v>
      </c>
      <c r="J208" s="2"/>
      <c r="K208" s="2" t="s">
        <v>396</v>
      </c>
    </row>
    <row r="209" spans="1:11" x14ac:dyDescent="0.35">
      <c r="A209" s="2" t="s">
        <v>213</v>
      </c>
      <c r="B209" s="2"/>
      <c r="C209" s="2" t="s">
        <v>385</v>
      </c>
      <c r="D209" s="2"/>
      <c r="E209" s="2" t="s">
        <v>389</v>
      </c>
      <c r="F209" s="2"/>
      <c r="G209" s="2" t="s">
        <v>391</v>
      </c>
      <c r="H209" s="2"/>
      <c r="I209" s="2" t="s">
        <v>392</v>
      </c>
      <c r="J209" s="2"/>
      <c r="K209" s="2" t="s">
        <v>410</v>
      </c>
    </row>
    <row r="210" spans="1:11" x14ac:dyDescent="0.35">
      <c r="A210" s="2" t="s">
        <v>214</v>
      </c>
      <c r="B210" s="2"/>
      <c r="C210" s="2" t="s">
        <v>385</v>
      </c>
      <c r="D210" s="2"/>
      <c r="E210" s="2" t="s">
        <v>389</v>
      </c>
      <c r="F210" s="2"/>
      <c r="G210" s="2" t="s">
        <v>390</v>
      </c>
      <c r="H210" s="2"/>
      <c r="I210" s="2" t="s">
        <v>392</v>
      </c>
      <c r="J210" s="2"/>
      <c r="K210" s="2" t="s">
        <v>395</v>
      </c>
    </row>
    <row r="211" spans="1:11" x14ac:dyDescent="0.35">
      <c r="A211" s="2" t="s">
        <v>215</v>
      </c>
      <c r="B211" s="2"/>
      <c r="C211" s="2" t="s">
        <v>385</v>
      </c>
      <c r="D211" s="2"/>
      <c r="E211" s="2" t="s">
        <v>389</v>
      </c>
      <c r="F211" s="2"/>
      <c r="G211" s="2" t="s">
        <v>390</v>
      </c>
      <c r="H211" s="2"/>
      <c r="I211" s="2" t="s">
        <v>392</v>
      </c>
      <c r="J211" s="2"/>
      <c r="K211" s="2" t="s">
        <v>398</v>
      </c>
    </row>
    <row r="212" spans="1:11" x14ac:dyDescent="0.35">
      <c r="A212" s="2" t="s">
        <v>216</v>
      </c>
      <c r="B212" s="2"/>
      <c r="C212" s="2" t="s">
        <v>385</v>
      </c>
      <c r="D212" s="2"/>
      <c r="E212" s="2" t="s">
        <v>389</v>
      </c>
      <c r="F212" s="2"/>
      <c r="G212" s="2" t="s">
        <v>391</v>
      </c>
      <c r="H212" s="2"/>
      <c r="I212" s="2" t="s">
        <v>392</v>
      </c>
      <c r="J212" s="2"/>
      <c r="K212" s="2" t="s">
        <v>394</v>
      </c>
    </row>
    <row r="213" spans="1:11" x14ac:dyDescent="0.35">
      <c r="A213" s="2" t="s">
        <v>217</v>
      </c>
      <c r="B213" s="2"/>
      <c r="C213" s="2" t="s">
        <v>385</v>
      </c>
      <c r="D213" s="2"/>
      <c r="E213" s="2" t="s">
        <v>389</v>
      </c>
      <c r="F213" s="2"/>
      <c r="G213" s="2" t="s">
        <v>390</v>
      </c>
      <c r="H213" s="2"/>
      <c r="I213" s="2" t="s">
        <v>392</v>
      </c>
      <c r="J213" s="2"/>
      <c r="K213" s="2" t="s">
        <v>408</v>
      </c>
    </row>
    <row r="214" spans="1:11" x14ac:dyDescent="0.35">
      <c r="A214" s="2" t="s">
        <v>218</v>
      </c>
      <c r="B214" s="2"/>
      <c r="C214" s="2" t="s">
        <v>385</v>
      </c>
      <c r="D214" s="2"/>
      <c r="E214" s="2" t="s">
        <v>389</v>
      </c>
      <c r="F214" s="2"/>
      <c r="G214" s="2" t="s">
        <v>391</v>
      </c>
      <c r="H214" s="2"/>
      <c r="I214" s="2" t="s">
        <v>392</v>
      </c>
      <c r="J214" s="2"/>
      <c r="K214" s="2" t="s">
        <v>396</v>
      </c>
    </row>
    <row r="215" spans="1:11" x14ac:dyDescent="0.35">
      <c r="A215" s="2" t="s">
        <v>219</v>
      </c>
      <c r="B215" s="2"/>
      <c r="C215" s="2" t="s">
        <v>386</v>
      </c>
      <c r="D215" s="2"/>
      <c r="E215" s="2" t="s">
        <v>389</v>
      </c>
      <c r="F215" s="2"/>
      <c r="G215" s="2" t="s">
        <v>391</v>
      </c>
      <c r="H215" s="2"/>
      <c r="I215" s="2" t="s">
        <v>392</v>
      </c>
      <c r="J215" s="2"/>
      <c r="K215" s="2" t="s">
        <v>407</v>
      </c>
    </row>
    <row r="216" spans="1:11" x14ac:dyDescent="0.35">
      <c r="A216" s="2" t="s">
        <v>220</v>
      </c>
      <c r="B216" s="2"/>
      <c r="C216" s="2" t="s">
        <v>386</v>
      </c>
      <c r="D216" s="2"/>
      <c r="E216" s="2" t="s">
        <v>389</v>
      </c>
      <c r="F216" s="2"/>
      <c r="G216" s="2" t="s">
        <v>390</v>
      </c>
      <c r="H216" s="2"/>
      <c r="I216" s="2" t="s">
        <v>392</v>
      </c>
      <c r="J216" s="2"/>
      <c r="K216" s="2" t="s">
        <v>409</v>
      </c>
    </row>
    <row r="217" spans="1:11" x14ac:dyDescent="0.35">
      <c r="A217" s="2" t="s">
        <v>221</v>
      </c>
      <c r="B217" s="2"/>
      <c r="C217" s="2" t="s">
        <v>385</v>
      </c>
      <c r="D217" s="2"/>
      <c r="E217" s="2" t="s">
        <v>389</v>
      </c>
      <c r="F217" s="2"/>
      <c r="G217" s="2" t="s">
        <v>390</v>
      </c>
      <c r="H217" s="2"/>
      <c r="I217" s="2" t="s">
        <v>392</v>
      </c>
      <c r="J217" s="2"/>
      <c r="K217" s="2" t="s">
        <v>397</v>
      </c>
    </row>
    <row r="218" spans="1:11" x14ac:dyDescent="0.35">
      <c r="A218" s="2" t="s">
        <v>222</v>
      </c>
      <c r="B218" s="2"/>
      <c r="C218" s="2" t="s">
        <v>385</v>
      </c>
      <c r="D218" s="2"/>
      <c r="E218" s="2" t="s">
        <v>389</v>
      </c>
      <c r="F218" s="2"/>
      <c r="G218" s="2" t="s">
        <v>390</v>
      </c>
      <c r="H218" s="2"/>
      <c r="I218" s="2" t="s">
        <v>392</v>
      </c>
      <c r="J218" s="2"/>
      <c r="K218" s="2" t="s">
        <v>402</v>
      </c>
    </row>
    <row r="219" spans="1:11" x14ac:dyDescent="0.35">
      <c r="A219" s="2" t="s">
        <v>223</v>
      </c>
      <c r="B219" s="2"/>
      <c r="C219" s="2" t="s">
        <v>385</v>
      </c>
      <c r="D219" s="2"/>
      <c r="E219" s="2" t="s">
        <v>389</v>
      </c>
      <c r="F219" s="2"/>
      <c r="G219" s="2" t="s">
        <v>390</v>
      </c>
      <c r="H219" s="2"/>
      <c r="I219" s="2" t="s">
        <v>392</v>
      </c>
      <c r="J219" s="2"/>
      <c r="K219" s="2" t="s">
        <v>405</v>
      </c>
    </row>
    <row r="220" spans="1:11" x14ac:dyDescent="0.35">
      <c r="A220" s="2" t="s">
        <v>224</v>
      </c>
      <c r="B220" s="2"/>
      <c r="C220" s="2" t="s">
        <v>385</v>
      </c>
      <c r="D220" s="2"/>
      <c r="E220" s="2" t="s">
        <v>389</v>
      </c>
      <c r="F220" s="2"/>
      <c r="G220" s="2" t="s">
        <v>391</v>
      </c>
      <c r="H220" s="2"/>
      <c r="I220" s="2" t="s">
        <v>392</v>
      </c>
      <c r="J220" s="2"/>
      <c r="K220" s="2" t="s">
        <v>396</v>
      </c>
    </row>
    <row r="221" spans="1:11" x14ac:dyDescent="0.35">
      <c r="A221" s="2" t="s">
        <v>225</v>
      </c>
      <c r="B221" s="2"/>
      <c r="C221" s="2" t="s">
        <v>385</v>
      </c>
      <c r="D221" s="2"/>
      <c r="E221" s="2" t="s">
        <v>389</v>
      </c>
      <c r="F221" s="2"/>
      <c r="G221" s="2" t="s">
        <v>391</v>
      </c>
      <c r="H221" s="2"/>
      <c r="I221" s="2" t="s">
        <v>392</v>
      </c>
      <c r="J221" s="2"/>
      <c r="K221" s="2" t="s">
        <v>405</v>
      </c>
    </row>
    <row r="222" spans="1:11" x14ac:dyDescent="0.35">
      <c r="A222" s="2" t="s">
        <v>226</v>
      </c>
      <c r="B222" s="2"/>
      <c r="C222" s="2" t="s">
        <v>385</v>
      </c>
      <c r="D222" s="2"/>
      <c r="E222" s="2" t="s">
        <v>389</v>
      </c>
      <c r="F222" s="2"/>
      <c r="G222" s="2" t="s">
        <v>391</v>
      </c>
      <c r="H222" s="2"/>
      <c r="I222" s="2" t="s">
        <v>392</v>
      </c>
      <c r="J222" s="2"/>
      <c r="K222" s="2" t="s">
        <v>396</v>
      </c>
    </row>
    <row r="223" spans="1:11" x14ac:dyDescent="0.35">
      <c r="A223" s="2" t="s">
        <v>227</v>
      </c>
      <c r="B223" s="2"/>
      <c r="C223" s="2" t="s">
        <v>385</v>
      </c>
      <c r="D223" s="2"/>
      <c r="E223" s="2" t="s">
        <v>389</v>
      </c>
      <c r="F223" s="2"/>
      <c r="G223" s="2" t="s">
        <v>391</v>
      </c>
      <c r="H223" s="2"/>
      <c r="I223" s="2" t="s">
        <v>392</v>
      </c>
      <c r="J223" s="2"/>
      <c r="K223" s="2" t="s">
        <v>397</v>
      </c>
    </row>
    <row r="224" spans="1:11" x14ac:dyDescent="0.35">
      <c r="A224" s="2" t="s">
        <v>228</v>
      </c>
      <c r="B224" s="2"/>
      <c r="C224" s="2" t="s">
        <v>385</v>
      </c>
      <c r="D224" s="2"/>
      <c r="E224" s="2" t="s">
        <v>389</v>
      </c>
      <c r="F224" s="2"/>
      <c r="G224" s="2" t="s">
        <v>390</v>
      </c>
      <c r="H224" s="2"/>
      <c r="I224" s="2" t="s">
        <v>392</v>
      </c>
      <c r="J224" s="2"/>
      <c r="K224" s="2" t="s">
        <v>399</v>
      </c>
    </row>
    <row r="225" spans="1:11" x14ac:dyDescent="0.35">
      <c r="A225" s="2" t="s">
        <v>229</v>
      </c>
      <c r="B225" s="2"/>
      <c r="C225" s="2" t="s">
        <v>385</v>
      </c>
      <c r="D225" s="2"/>
      <c r="E225" s="2" t="s">
        <v>389</v>
      </c>
      <c r="F225" s="2"/>
      <c r="G225" s="2" t="s">
        <v>390</v>
      </c>
      <c r="H225" s="2"/>
      <c r="I225" s="2" t="s">
        <v>392</v>
      </c>
      <c r="J225" s="2"/>
      <c r="K225" s="2" t="s">
        <v>398</v>
      </c>
    </row>
    <row r="226" spans="1:11" x14ac:dyDescent="0.35">
      <c r="A226" s="2" t="s">
        <v>230</v>
      </c>
      <c r="B226" s="2"/>
      <c r="C226" s="2" t="s">
        <v>385</v>
      </c>
      <c r="D226" s="2"/>
      <c r="E226" s="2" t="s">
        <v>389</v>
      </c>
      <c r="F226" s="2"/>
      <c r="G226" s="2" t="s">
        <v>390</v>
      </c>
      <c r="H226" s="2"/>
      <c r="I226" s="2" t="s">
        <v>392</v>
      </c>
      <c r="J226" s="2"/>
      <c r="K226" s="2" t="s">
        <v>396</v>
      </c>
    </row>
    <row r="227" spans="1:11" x14ac:dyDescent="0.35">
      <c r="A227" s="2" t="s">
        <v>231</v>
      </c>
      <c r="B227" s="2"/>
      <c r="C227" s="2" t="s">
        <v>385</v>
      </c>
      <c r="D227" s="2"/>
      <c r="E227" s="2" t="s">
        <v>389</v>
      </c>
      <c r="F227" s="2"/>
      <c r="G227" s="2" t="s">
        <v>390</v>
      </c>
      <c r="H227" s="2"/>
      <c r="I227" s="2" t="s">
        <v>392</v>
      </c>
      <c r="J227" s="2"/>
      <c r="K227" s="2" t="s">
        <v>405</v>
      </c>
    </row>
    <row r="228" spans="1:11" x14ac:dyDescent="0.35">
      <c r="A228" s="2" t="s">
        <v>232</v>
      </c>
      <c r="B228" s="2"/>
      <c r="C228" s="2" t="s">
        <v>385</v>
      </c>
      <c r="D228" s="2"/>
      <c r="E228" s="2" t="s">
        <v>389</v>
      </c>
      <c r="F228" s="2"/>
      <c r="G228" s="2" t="s">
        <v>391</v>
      </c>
      <c r="H228" s="2"/>
      <c r="I228" s="2" t="s">
        <v>392</v>
      </c>
      <c r="J228" s="2"/>
      <c r="K228" s="2" t="s">
        <v>406</v>
      </c>
    </row>
    <row r="229" spans="1:11" x14ac:dyDescent="0.35">
      <c r="A229" s="2" t="s">
        <v>233</v>
      </c>
      <c r="B229" s="2"/>
      <c r="C229" s="2" t="s">
        <v>385</v>
      </c>
      <c r="D229" s="2"/>
      <c r="E229" s="2" t="s">
        <v>389</v>
      </c>
      <c r="F229" s="2"/>
      <c r="G229" s="2" t="s">
        <v>391</v>
      </c>
      <c r="H229" s="2"/>
      <c r="I229" s="2" t="s">
        <v>392</v>
      </c>
      <c r="J229" s="2"/>
      <c r="K229" s="2" t="s">
        <v>411</v>
      </c>
    </row>
    <row r="230" spans="1:11" x14ac:dyDescent="0.35">
      <c r="A230" s="2" t="s">
        <v>234</v>
      </c>
      <c r="B230" s="2"/>
      <c r="C230" s="2" t="s">
        <v>385</v>
      </c>
      <c r="D230" s="2"/>
      <c r="E230" s="2" t="s">
        <v>389</v>
      </c>
      <c r="F230" s="2"/>
      <c r="G230" s="2" t="s">
        <v>390</v>
      </c>
      <c r="H230" s="2"/>
      <c r="I230" s="2" t="s">
        <v>392</v>
      </c>
      <c r="J230" s="2"/>
      <c r="K230" s="2" t="s">
        <v>396</v>
      </c>
    </row>
    <row r="231" spans="1:11" x14ac:dyDescent="0.35">
      <c r="A231" s="2" t="s">
        <v>235</v>
      </c>
      <c r="B231" s="2"/>
      <c r="C231" s="2" t="s">
        <v>385</v>
      </c>
      <c r="D231" s="2"/>
      <c r="E231" s="2" t="s">
        <v>389</v>
      </c>
      <c r="F231" s="2"/>
      <c r="G231" s="2" t="s">
        <v>390</v>
      </c>
      <c r="H231" s="2"/>
      <c r="I231" s="2" t="s">
        <v>392</v>
      </c>
      <c r="J231" s="2"/>
      <c r="K231" s="2" t="s">
        <v>406</v>
      </c>
    </row>
    <row r="232" spans="1:11" x14ac:dyDescent="0.35">
      <c r="A232" s="2" t="s">
        <v>236</v>
      </c>
      <c r="B232" s="2"/>
      <c r="C232" s="2" t="s">
        <v>385</v>
      </c>
      <c r="D232" s="2"/>
      <c r="E232" s="2" t="s">
        <v>389</v>
      </c>
      <c r="F232" s="2"/>
      <c r="G232" s="2" t="s">
        <v>390</v>
      </c>
      <c r="H232" s="2"/>
      <c r="I232" s="2" t="s">
        <v>392</v>
      </c>
      <c r="J232" s="2"/>
      <c r="K232" s="2" t="s">
        <v>406</v>
      </c>
    </row>
    <row r="233" spans="1:11" x14ac:dyDescent="0.35">
      <c r="A233" s="2" t="s">
        <v>237</v>
      </c>
      <c r="B233" s="2"/>
      <c r="C233" s="2" t="s">
        <v>385</v>
      </c>
      <c r="D233" s="2"/>
      <c r="E233" s="2" t="s">
        <v>389</v>
      </c>
      <c r="F233" s="2"/>
      <c r="G233" s="2" t="s">
        <v>390</v>
      </c>
      <c r="H233" s="2"/>
      <c r="I233" s="2" t="s">
        <v>392</v>
      </c>
      <c r="J233" s="2"/>
      <c r="K233" s="2" t="s">
        <v>411</v>
      </c>
    </row>
    <row r="234" spans="1:11" x14ac:dyDescent="0.35">
      <c r="A234" s="2" t="s">
        <v>238</v>
      </c>
      <c r="B234" s="2"/>
      <c r="C234" s="2" t="s">
        <v>385</v>
      </c>
      <c r="D234" s="2"/>
      <c r="E234" s="2" t="s">
        <v>389</v>
      </c>
      <c r="F234" s="2"/>
      <c r="G234" s="2" t="s">
        <v>390</v>
      </c>
      <c r="H234" s="2"/>
      <c r="I234" s="2" t="s">
        <v>392</v>
      </c>
      <c r="J234" s="2"/>
      <c r="K234" s="2" t="s">
        <v>398</v>
      </c>
    </row>
    <row r="235" spans="1:11" x14ac:dyDescent="0.35">
      <c r="A235" s="2" t="s">
        <v>239</v>
      </c>
      <c r="B235" s="2"/>
      <c r="C235" s="2" t="s">
        <v>385</v>
      </c>
      <c r="D235" s="2"/>
      <c r="E235" s="2" t="s">
        <v>389</v>
      </c>
      <c r="F235" s="2"/>
      <c r="G235" s="2" t="s">
        <v>390</v>
      </c>
      <c r="H235" s="2"/>
      <c r="I235" s="2" t="s">
        <v>392</v>
      </c>
      <c r="J235" s="2"/>
      <c r="K235" s="2" t="s">
        <v>407</v>
      </c>
    </row>
    <row r="236" spans="1:11" x14ac:dyDescent="0.35">
      <c r="A236" s="2" t="s">
        <v>240</v>
      </c>
      <c r="B236" s="2"/>
      <c r="C236" s="2" t="s">
        <v>385</v>
      </c>
      <c r="D236" s="2"/>
      <c r="E236" s="2" t="s">
        <v>389</v>
      </c>
      <c r="F236" s="2"/>
      <c r="G236" s="2" t="s">
        <v>390</v>
      </c>
      <c r="H236" s="2"/>
      <c r="I236" s="2" t="s">
        <v>392</v>
      </c>
      <c r="J236" s="2"/>
      <c r="K236" s="2" t="s">
        <v>394</v>
      </c>
    </row>
    <row r="237" spans="1:11" x14ac:dyDescent="0.35">
      <c r="A237" s="2" t="s">
        <v>241</v>
      </c>
      <c r="B237" s="2"/>
      <c r="C237" s="2" t="s">
        <v>385</v>
      </c>
      <c r="D237" s="2"/>
      <c r="E237" s="2" t="s">
        <v>389</v>
      </c>
      <c r="F237" s="2"/>
      <c r="G237" s="2" t="s">
        <v>390</v>
      </c>
      <c r="H237" s="2"/>
      <c r="I237" s="2" t="s">
        <v>392</v>
      </c>
      <c r="J237" s="2"/>
      <c r="K237" s="2" t="s">
        <v>406</v>
      </c>
    </row>
    <row r="238" spans="1:11" x14ac:dyDescent="0.35">
      <c r="A238" s="2" t="s">
        <v>242</v>
      </c>
      <c r="B238" s="2"/>
      <c r="C238" s="2" t="s">
        <v>385</v>
      </c>
      <c r="D238" s="2"/>
      <c r="E238" s="2" t="s">
        <v>389</v>
      </c>
      <c r="F238" s="2"/>
      <c r="G238" s="2" t="s">
        <v>391</v>
      </c>
      <c r="H238" s="2"/>
      <c r="I238" s="2" t="s">
        <v>392</v>
      </c>
      <c r="J238" s="2"/>
      <c r="K238" s="2" t="s">
        <v>400</v>
      </c>
    </row>
    <row r="239" spans="1:11" x14ac:dyDescent="0.35">
      <c r="A239" s="2" t="s">
        <v>243</v>
      </c>
      <c r="B239" s="2"/>
      <c r="C239" s="2" t="s">
        <v>385</v>
      </c>
      <c r="D239" s="2"/>
      <c r="E239" s="2" t="s">
        <v>389</v>
      </c>
      <c r="F239" s="2"/>
      <c r="G239" s="2" t="s">
        <v>391</v>
      </c>
      <c r="H239" s="2"/>
      <c r="I239" s="2" t="s">
        <v>392</v>
      </c>
      <c r="J239" s="2"/>
      <c r="K239" s="2" t="s">
        <v>410</v>
      </c>
    </row>
    <row r="240" spans="1:11" x14ac:dyDescent="0.35">
      <c r="A240" s="2" t="s">
        <v>244</v>
      </c>
      <c r="B240" s="2"/>
      <c r="C240" s="2" t="s">
        <v>385</v>
      </c>
      <c r="D240" s="2"/>
      <c r="E240" s="2" t="s">
        <v>389</v>
      </c>
      <c r="F240" s="2"/>
      <c r="G240" s="2" t="s">
        <v>391</v>
      </c>
      <c r="H240" s="2"/>
      <c r="I240" s="2" t="s">
        <v>392</v>
      </c>
      <c r="J240" s="2"/>
      <c r="K240" s="2" t="s">
        <v>406</v>
      </c>
    </row>
    <row r="241" spans="1:11" x14ac:dyDescent="0.35">
      <c r="A241" s="2" t="s">
        <v>245</v>
      </c>
      <c r="B241" s="2"/>
      <c r="C241" s="2" t="s">
        <v>385</v>
      </c>
      <c r="D241" s="2"/>
      <c r="E241" s="2" t="s">
        <v>389</v>
      </c>
      <c r="F241" s="2"/>
      <c r="G241" s="2" t="s">
        <v>390</v>
      </c>
      <c r="H241" s="2"/>
      <c r="I241" s="2" t="s">
        <v>392</v>
      </c>
      <c r="J241" s="2"/>
      <c r="K241" s="2" t="s">
        <v>394</v>
      </c>
    </row>
    <row r="242" spans="1:11" x14ac:dyDescent="0.35">
      <c r="A242" s="2" t="s">
        <v>246</v>
      </c>
      <c r="B242" s="2"/>
      <c r="C242" s="2" t="s">
        <v>385</v>
      </c>
      <c r="D242" s="2"/>
      <c r="E242" s="2" t="s">
        <v>389</v>
      </c>
      <c r="F242" s="2"/>
      <c r="G242" s="2" t="s">
        <v>391</v>
      </c>
      <c r="H242" s="2"/>
      <c r="I242" s="2" t="s">
        <v>392</v>
      </c>
      <c r="J242" s="2"/>
      <c r="K242" s="2" t="s">
        <v>410</v>
      </c>
    </row>
    <row r="243" spans="1:11" x14ac:dyDescent="0.35">
      <c r="A243" s="2" t="s">
        <v>247</v>
      </c>
      <c r="B243" s="2"/>
      <c r="C243" s="2" t="s">
        <v>385</v>
      </c>
      <c r="D243" s="2"/>
      <c r="E243" s="2" t="s">
        <v>389</v>
      </c>
      <c r="F243" s="2"/>
      <c r="G243" s="2" t="s">
        <v>391</v>
      </c>
      <c r="H243" s="2"/>
      <c r="I243" s="2" t="s">
        <v>392</v>
      </c>
      <c r="J243" s="2"/>
      <c r="K243" s="2" t="s">
        <v>399</v>
      </c>
    </row>
    <row r="244" spans="1:11" x14ac:dyDescent="0.35">
      <c r="A244" s="2" t="s">
        <v>248</v>
      </c>
      <c r="B244" s="2"/>
      <c r="C244" s="2" t="s">
        <v>385</v>
      </c>
      <c r="D244" s="2"/>
      <c r="E244" s="2" t="s">
        <v>389</v>
      </c>
      <c r="F244" s="2"/>
      <c r="G244" s="2" t="s">
        <v>390</v>
      </c>
      <c r="H244" s="2"/>
      <c r="I244" s="2" t="s">
        <v>392</v>
      </c>
      <c r="J244" s="2"/>
      <c r="K244" s="2" t="s">
        <v>404</v>
      </c>
    </row>
    <row r="245" spans="1:11" x14ac:dyDescent="0.35">
      <c r="A245" s="2" t="s">
        <v>249</v>
      </c>
      <c r="B245" s="2"/>
      <c r="C245" s="2" t="s">
        <v>385</v>
      </c>
      <c r="D245" s="2"/>
      <c r="E245" s="2" t="s">
        <v>389</v>
      </c>
      <c r="F245" s="2"/>
      <c r="G245" s="2" t="s">
        <v>390</v>
      </c>
      <c r="H245" s="2"/>
      <c r="I245" s="2" t="s">
        <v>392</v>
      </c>
      <c r="J245" s="2"/>
      <c r="K245" s="2" t="s">
        <v>397</v>
      </c>
    </row>
    <row r="246" spans="1:11" x14ac:dyDescent="0.35">
      <c r="A246" s="2" t="s">
        <v>250</v>
      </c>
      <c r="B246" s="2"/>
      <c r="C246" s="2" t="s">
        <v>385</v>
      </c>
      <c r="D246" s="2"/>
      <c r="E246" s="2" t="s">
        <v>389</v>
      </c>
      <c r="F246" s="2"/>
      <c r="G246" s="2" t="s">
        <v>390</v>
      </c>
      <c r="H246" s="2"/>
      <c r="I246" s="2" t="s">
        <v>392</v>
      </c>
      <c r="J246" s="2"/>
      <c r="K246" s="2" t="s">
        <v>398</v>
      </c>
    </row>
    <row r="247" spans="1:11" x14ac:dyDescent="0.35">
      <c r="A247" s="2" t="s">
        <v>251</v>
      </c>
      <c r="B247" s="2"/>
      <c r="C247" s="2" t="s">
        <v>385</v>
      </c>
      <c r="D247" s="2"/>
      <c r="E247" s="2" t="s">
        <v>389</v>
      </c>
      <c r="F247" s="2"/>
      <c r="G247" s="2" t="s">
        <v>390</v>
      </c>
      <c r="H247" s="2"/>
      <c r="I247" s="2" t="s">
        <v>392</v>
      </c>
      <c r="J247" s="2"/>
      <c r="K247" s="2" t="s">
        <v>395</v>
      </c>
    </row>
    <row r="248" spans="1:11" x14ac:dyDescent="0.35">
      <c r="A248" s="2" t="s">
        <v>252</v>
      </c>
      <c r="B248" s="2"/>
      <c r="C248" s="2" t="s">
        <v>385</v>
      </c>
      <c r="D248" s="2"/>
      <c r="E248" s="2" t="s">
        <v>389</v>
      </c>
      <c r="F248" s="2"/>
      <c r="G248" s="2" t="s">
        <v>390</v>
      </c>
      <c r="H248" s="2"/>
      <c r="I248" s="2" t="s">
        <v>392</v>
      </c>
      <c r="J248" s="2"/>
      <c r="K248" s="2" t="s">
        <v>400</v>
      </c>
    </row>
    <row r="249" spans="1:11" x14ac:dyDescent="0.35">
      <c r="A249" s="2" t="s">
        <v>253</v>
      </c>
      <c r="B249" s="2"/>
      <c r="C249" s="2" t="s">
        <v>385</v>
      </c>
      <c r="D249" s="2"/>
      <c r="E249" s="2" t="s">
        <v>389</v>
      </c>
      <c r="F249" s="2"/>
      <c r="G249" s="2" t="s">
        <v>390</v>
      </c>
      <c r="H249" s="2"/>
      <c r="I249" s="2" t="s">
        <v>392</v>
      </c>
      <c r="J249" s="2"/>
      <c r="K249" s="2" t="s">
        <v>401</v>
      </c>
    </row>
    <row r="250" spans="1:11" x14ac:dyDescent="0.35">
      <c r="A250" s="2" t="s">
        <v>254</v>
      </c>
      <c r="B250" s="2"/>
      <c r="C250" s="2" t="s">
        <v>385</v>
      </c>
      <c r="D250" s="2"/>
      <c r="E250" s="2" t="s">
        <v>389</v>
      </c>
      <c r="F250" s="2"/>
      <c r="G250" s="2" t="s">
        <v>391</v>
      </c>
      <c r="H250" s="2"/>
      <c r="I250" s="2" t="s">
        <v>392</v>
      </c>
      <c r="J250" s="2"/>
      <c r="K250" s="2" t="s">
        <v>397</v>
      </c>
    </row>
    <row r="251" spans="1:11" x14ac:dyDescent="0.35">
      <c r="A251" s="2" t="s">
        <v>255</v>
      </c>
      <c r="B251" s="2"/>
      <c r="C251" s="2" t="s">
        <v>385</v>
      </c>
      <c r="D251" s="2"/>
      <c r="E251" s="2" t="s">
        <v>389</v>
      </c>
      <c r="F251" s="2"/>
      <c r="G251" s="2" t="s">
        <v>390</v>
      </c>
      <c r="H251" s="2"/>
      <c r="I251" s="2" t="s">
        <v>392</v>
      </c>
      <c r="J251" s="2"/>
      <c r="K251" s="2" t="s">
        <v>410</v>
      </c>
    </row>
    <row r="252" spans="1:11" x14ac:dyDescent="0.35">
      <c r="A252" s="2" t="s">
        <v>256</v>
      </c>
      <c r="B252" s="2"/>
      <c r="C252" s="2" t="s">
        <v>385</v>
      </c>
      <c r="D252" s="2"/>
      <c r="E252" s="2" t="s">
        <v>389</v>
      </c>
      <c r="F252" s="2"/>
      <c r="G252" s="2" t="s">
        <v>390</v>
      </c>
      <c r="H252" s="2"/>
      <c r="I252" s="2" t="s">
        <v>392</v>
      </c>
      <c r="J252" s="2"/>
      <c r="K252" s="2" t="s">
        <v>410</v>
      </c>
    </row>
    <row r="253" spans="1:11" x14ac:dyDescent="0.35">
      <c r="A253" s="2" t="s">
        <v>257</v>
      </c>
      <c r="B253" s="2"/>
      <c r="C253" s="2" t="s">
        <v>385</v>
      </c>
      <c r="D253" s="2"/>
      <c r="E253" s="2" t="s">
        <v>389</v>
      </c>
      <c r="F253" s="2"/>
      <c r="G253" s="2" t="s">
        <v>391</v>
      </c>
      <c r="H253" s="2"/>
      <c r="I253" s="2" t="s">
        <v>392</v>
      </c>
      <c r="J253" s="2"/>
      <c r="K253" s="2" t="s">
        <v>400</v>
      </c>
    </row>
    <row r="254" spans="1:11" x14ac:dyDescent="0.35">
      <c r="A254" s="2" t="s">
        <v>258</v>
      </c>
      <c r="B254" s="2"/>
      <c r="C254" s="2" t="s">
        <v>385</v>
      </c>
      <c r="D254" s="2"/>
      <c r="E254" s="2" t="s">
        <v>389</v>
      </c>
      <c r="F254" s="2"/>
      <c r="G254" s="2" t="s">
        <v>391</v>
      </c>
      <c r="H254" s="2"/>
      <c r="I254" s="2" t="s">
        <v>392</v>
      </c>
      <c r="J254" s="2"/>
      <c r="K254" s="2" t="s">
        <v>396</v>
      </c>
    </row>
    <row r="255" spans="1:11" x14ac:dyDescent="0.35">
      <c r="A255" s="2" t="s">
        <v>259</v>
      </c>
      <c r="B255" s="2"/>
      <c r="C255" s="2" t="s">
        <v>385</v>
      </c>
      <c r="D255" s="2"/>
      <c r="E255" s="2" t="s">
        <v>389</v>
      </c>
      <c r="F255" s="2"/>
      <c r="G255" s="2" t="s">
        <v>390</v>
      </c>
      <c r="H255" s="2"/>
      <c r="I255" s="2" t="s">
        <v>392</v>
      </c>
      <c r="J255" s="2"/>
      <c r="K255" s="2" t="s">
        <v>407</v>
      </c>
    </row>
    <row r="256" spans="1:11" x14ac:dyDescent="0.35">
      <c r="A256" s="2" t="s">
        <v>260</v>
      </c>
      <c r="B256" s="2"/>
      <c r="C256" s="2" t="s">
        <v>385</v>
      </c>
      <c r="D256" s="2"/>
      <c r="E256" s="2" t="s">
        <v>389</v>
      </c>
      <c r="F256" s="2"/>
      <c r="G256" s="2" t="s">
        <v>391</v>
      </c>
      <c r="H256" s="2"/>
      <c r="I256" s="2" t="s">
        <v>392</v>
      </c>
      <c r="J256" s="2"/>
      <c r="K256" s="2" t="s">
        <v>403</v>
      </c>
    </row>
    <row r="257" spans="1:11" x14ac:dyDescent="0.35">
      <c r="A257" s="2" t="s">
        <v>261</v>
      </c>
      <c r="B257" s="2"/>
      <c r="C257" s="2" t="s">
        <v>385</v>
      </c>
      <c r="D257" s="2"/>
      <c r="E257" s="2" t="s">
        <v>389</v>
      </c>
      <c r="F257" s="2"/>
      <c r="G257" s="2" t="s">
        <v>391</v>
      </c>
      <c r="H257" s="2"/>
      <c r="I257" s="2" t="s">
        <v>392</v>
      </c>
      <c r="J257" s="2"/>
      <c r="K257" s="2" t="s">
        <v>402</v>
      </c>
    </row>
    <row r="258" spans="1:11" x14ac:dyDescent="0.35">
      <c r="A258" s="2" t="s">
        <v>262</v>
      </c>
      <c r="B258" s="2"/>
      <c r="C258" s="2" t="s">
        <v>385</v>
      </c>
      <c r="D258" s="2"/>
      <c r="E258" s="2" t="s">
        <v>389</v>
      </c>
      <c r="F258" s="2"/>
      <c r="G258" s="2" t="s">
        <v>390</v>
      </c>
      <c r="H258" s="2"/>
      <c r="I258" s="2" t="s">
        <v>392</v>
      </c>
      <c r="J258" s="2"/>
      <c r="K258" s="2" t="s">
        <v>404</v>
      </c>
    </row>
    <row r="259" spans="1:11" x14ac:dyDescent="0.35">
      <c r="A259" s="2" t="s">
        <v>263</v>
      </c>
      <c r="B259" s="2"/>
      <c r="C259" s="2" t="s">
        <v>387</v>
      </c>
      <c r="D259" s="2"/>
      <c r="E259" s="2" t="s">
        <v>389</v>
      </c>
      <c r="F259" s="2"/>
      <c r="G259" s="2" t="s">
        <v>391</v>
      </c>
      <c r="H259" s="2"/>
      <c r="I259" s="2" t="s">
        <v>392</v>
      </c>
      <c r="J259" s="2"/>
      <c r="K259" s="2" t="s">
        <v>398</v>
      </c>
    </row>
    <row r="260" spans="1:11" x14ac:dyDescent="0.35">
      <c r="A260" s="2" t="s">
        <v>264</v>
      </c>
      <c r="B260" s="2"/>
      <c r="C260" s="2" t="s">
        <v>387</v>
      </c>
      <c r="D260" s="2"/>
      <c r="E260" s="2" t="s">
        <v>389</v>
      </c>
      <c r="F260" s="2"/>
      <c r="G260" s="2" t="s">
        <v>390</v>
      </c>
      <c r="H260" s="2"/>
      <c r="I260" s="2" t="s">
        <v>392</v>
      </c>
      <c r="J260" s="2"/>
      <c r="K260" s="2" t="s">
        <v>400</v>
      </c>
    </row>
    <row r="261" spans="1:11" x14ac:dyDescent="0.35">
      <c r="A261" s="2" t="s">
        <v>265</v>
      </c>
      <c r="B261" s="2"/>
      <c r="C261" s="2" t="s">
        <v>387</v>
      </c>
      <c r="D261" s="2"/>
      <c r="E261" s="2" t="s">
        <v>389</v>
      </c>
      <c r="F261" s="2"/>
      <c r="G261" s="2" t="s">
        <v>391</v>
      </c>
      <c r="H261" s="2"/>
      <c r="I261" s="2" t="s">
        <v>392</v>
      </c>
      <c r="J261" s="2"/>
      <c r="K261" s="2" t="s">
        <v>397</v>
      </c>
    </row>
    <row r="262" spans="1:11" x14ac:dyDescent="0.35">
      <c r="A262" s="2" t="s">
        <v>266</v>
      </c>
      <c r="B262" s="2"/>
      <c r="C262" s="2" t="s">
        <v>387</v>
      </c>
      <c r="D262" s="2"/>
      <c r="E262" s="2" t="s">
        <v>389</v>
      </c>
      <c r="F262" s="2"/>
      <c r="G262" s="2" t="s">
        <v>390</v>
      </c>
      <c r="H262" s="2"/>
      <c r="I262" s="2" t="s">
        <v>392</v>
      </c>
      <c r="J262" s="2"/>
      <c r="K262" s="2" t="s">
        <v>408</v>
      </c>
    </row>
    <row r="263" spans="1:11" x14ac:dyDescent="0.35">
      <c r="A263" s="2" t="s">
        <v>267</v>
      </c>
      <c r="B263" s="2"/>
      <c r="C263" s="2" t="s">
        <v>387</v>
      </c>
      <c r="D263" s="2"/>
      <c r="E263" s="2" t="s">
        <v>389</v>
      </c>
      <c r="F263" s="2"/>
      <c r="G263" s="2" t="s">
        <v>390</v>
      </c>
      <c r="H263" s="2"/>
      <c r="I263" s="2" t="s">
        <v>392</v>
      </c>
      <c r="J263" s="2"/>
      <c r="K263" s="2" t="s">
        <v>405</v>
      </c>
    </row>
    <row r="264" spans="1:11" x14ac:dyDescent="0.35">
      <c r="A264" s="2" t="s">
        <v>268</v>
      </c>
      <c r="B264" s="2"/>
      <c r="C264" s="2" t="s">
        <v>387</v>
      </c>
      <c r="D264" s="2"/>
      <c r="E264" s="2" t="s">
        <v>389</v>
      </c>
      <c r="F264" s="2"/>
      <c r="G264" s="2" t="s">
        <v>390</v>
      </c>
      <c r="H264" s="2"/>
      <c r="I264" s="2" t="s">
        <v>392</v>
      </c>
      <c r="J264" s="2"/>
      <c r="K264" s="2" t="s">
        <v>400</v>
      </c>
    </row>
    <row r="265" spans="1:11" x14ac:dyDescent="0.35">
      <c r="A265" s="2" t="s">
        <v>269</v>
      </c>
      <c r="B265" s="2"/>
      <c r="C265" s="2" t="s">
        <v>387</v>
      </c>
      <c r="D265" s="2"/>
      <c r="E265" s="2" t="s">
        <v>389</v>
      </c>
      <c r="F265" s="2"/>
      <c r="G265" s="2" t="s">
        <v>391</v>
      </c>
      <c r="H265" s="2"/>
      <c r="I265" s="2" t="s">
        <v>392</v>
      </c>
      <c r="J265" s="2"/>
      <c r="K265" s="2" t="s">
        <v>396</v>
      </c>
    </row>
    <row r="266" spans="1:11" x14ac:dyDescent="0.35">
      <c r="A266" s="2" t="s">
        <v>270</v>
      </c>
      <c r="B266" s="2"/>
      <c r="C266" s="2" t="s">
        <v>387</v>
      </c>
      <c r="D266" s="2"/>
      <c r="E266" s="2" t="s">
        <v>389</v>
      </c>
      <c r="F266" s="2"/>
      <c r="G266" s="2" t="s">
        <v>391</v>
      </c>
      <c r="H266" s="2"/>
      <c r="I266" s="2" t="s">
        <v>392</v>
      </c>
      <c r="J266" s="2"/>
      <c r="K266" s="2" t="s">
        <v>401</v>
      </c>
    </row>
    <row r="267" spans="1:11" x14ac:dyDescent="0.35">
      <c r="A267" s="2" t="s">
        <v>271</v>
      </c>
      <c r="B267" s="2"/>
      <c r="C267" s="2" t="s">
        <v>387</v>
      </c>
      <c r="D267" s="2"/>
      <c r="E267" s="2" t="s">
        <v>389</v>
      </c>
      <c r="F267" s="2"/>
      <c r="G267" s="2" t="s">
        <v>390</v>
      </c>
      <c r="H267" s="2"/>
      <c r="I267" s="2" t="s">
        <v>392</v>
      </c>
      <c r="J267" s="2"/>
      <c r="K267" s="2" t="s">
        <v>409</v>
      </c>
    </row>
    <row r="268" spans="1:11" x14ac:dyDescent="0.35">
      <c r="A268" s="2" t="s">
        <v>272</v>
      </c>
      <c r="B268" s="2"/>
      <c r="C268" s="2" t="s">
        <v>387</v>
      </c>
      <c r="D268" s="2"/>
      <c r="E268" s="2" t="s">
        <v>389</v>
      </c>
      <c r="F268" s="2"/>
      <c r="G268" s="2" t="s">
        <v>390</v>
      </c>
      <c r="H268" s="2"/>
      <c r="I268" s="2" t="s">
        <v>392</v>
      </c>
      <c r="J268" s="2"/>
      <c r="K268" s="2" t="s">
        <v>399</v>
      </c>
    </row>
    <row r="269" spans="1:11" x14ac:dyDescent="0.35">
      <c r="A269" s="2" t="s">
        <v>273</v>
      </c>
      <c r="B269" s="2"/>
      <c r="C269" s="2" t="s">
        <v>387</v>
      </c>
      <c r="D269" s="2"/>
      <c r="E269" s="2" t="s">
        <v>389</v>
      </c>
      <c r="F269" s="2"/>
      <c r="G269" s="2" t="s">
        <v>390</v>
      </c>
      <c r="H269" s="2"/>
      <c r="I269" s="2" t="s">
        <v>392</v>
      </c>
      <c r="J269" s="2"/>
      <c r="K269" s="2" t="s">
        <v>394</v>
      </c>
    </row>
    <row r="270" spans="1:11" x14ac:dyDescent="0.35">
      <c r="A270" s="2" t="s">
        <v>274</v>
      </c>
      <c r="B270" s="2"/>
      <c r="C270" s="2" t="s">
        <v>387</v>
      </c>
      <c r="D270" s="2"/>
      <c r="E270" s="2" t="s">
        <v>389</v>
      </c>
      <c r="F270" s="2"/>
      <c r="G270" s="2" t="s">
        <v>391</v>
      </c>
      <c r="H270" s="2"/>
      <c r="I270" s="2" t="s">
        <v>392</v>
      </c>
      <c r="J270" s="2"/>
      <c r="K270" s="2" t="s">
        <v>396</v>
      </c>
    </row>
    <row r="271" spans="1:11" x14ac:dyDescent="0.35">
      <c r="A271" s="2" t="s">
        <v>275</v>
      </c>
      <c r="B271" s="2"/>
      <c r="C271" s="2" t="s">
        <v>387</v>
      </c>
      <c r="D271" s="2"/>
      <c r="E271" s="2" t="s">
        <v>389</v>
      </c>
      <c r="F271" s="2"/>
      <c r="G271" s="2" t="s">
        <v>390</v>
      </c>
      <c r="H271" s="2"/>
      <c r="I271" s="2" t="s">
        <v>392</v>
      </c>
      <c r="J271" s="2"/>
      <c r="K271" s="2" t="s">
        <v>409</v>
      </c>
    </row>
    <row r="272" spans="1:11" x14ac:dyDescent="0.35">
      <c r="A272" s="2" t="s">
        <v>276</v>
      </c>
      <c r="B272" s="2"/>
      <c r="C272" s="2" t="s">
        <v>387</v>
      </c>
      <c r="D272" s="2"/>
      <c r="E272" s="2" t="s">
        <v>389</v>
      </c>
      <c r="F272" s="2"/>
      <c r="G272" s="2" t="s">
        <v>390</v>
      </c>
      <c r="H272" s="2"/>
      <c r="I272" s="2" t="s">
        <v>392</v>
      </c>
      <c r="J272" s="2"/>
      <c r="K272" s="2" t="s">
        <v>394</v>
      </c>
    </row>
    <row r="273" spans="1:11" x14ac:dyDescent="0.35">
      <c r="A273" s="2" t="s">
        <v>277</v>
      </c>
      <c r="B273" s="2"/>
      <c r="C273" s="2" t="s">
        <v>387</v>
      </c>
      <c r="D273" s="2"/>
      <c r="E273" s="2" t="s">
        <v>389</v>
      </c>
      <c r="F273" s="2"/>
      <c r="G273" s="2" t="s">
        <v>390</v>
      </c>
      <c r="H273" s="2"/>
      <c r="I273" s="2" t="s">
        <v>392</v>
      </c>
      <c r="J273" s="2"/>
      <c r="K273" s="2" t="s">
        <v>398</v>
      </c>
    </row>
    <row r="274" spans="1:11" x14ac:dyDescent="0.35">
      <c r="A274" s="2" t="s">
        <v>278</v>
      </c>
      <c r="B274" s="2"/>
      <c r="C274" s="2" t="s">
        <v>387</v>
      </c>
      <c r="D274" s="2"/>
      <c r="E274" s="2" t="s">
        <v>389</v>
      </c>
      <c r="F274" s="2"/>
      <c r="G274" s="2" t="s">
        <v>390</v>
      </c>
      <c r="H274" s="2"/>
      <c r="I274" s="2" t="s">
        <v>392</v>
      </c>
      <c r="J274" s="2"/>
      <c r="K274" s="2" t="s">
        <v>396</v>
      </c>
    </row>
    <row r="275" spans="1:11" x14ac:dyDescent="0.35">
      <c r="A275" s="2" t="s">
        <v>279</v>
      </c>
      <c r="B275" s="2"/>
      <c r="C275" s="2" t="s">
        <v>387</v>
      </c>
      <c r="D275" s="2"/>
      <c r="E275" s="2" t="s">
        <v>389</v>
      </c>
      <c r="F275" s="2"/>
      <c r="G275" s="2" t="s">
        <v>390</v>
      </c>
      <c r="H275" s="2"/>
      <c r="I275" s="2" t="s">
        <v>392</v>
      </c>
      <c r="J275" s="2"/>
      <c r="K275" s="2" t="s">
        <v>403</v>
      </c>
    </row>
    <row r="276" spans="1:11" x14ac:dyDescent="0.35">
      <c r="A276" s="2" t="s">
        <v>280</v>
      </c>
      <c r="B276" s="2"/>
      <c r="C276" s="2" t="s">
        <v>387</v>
      </c>
      <c r="D276" s="2"/>
      <c r="E276" s="2" t="s">
        <v>389</v>
      </c>
      <c r="F276" s="2"/>
      <c r="G276" s="2" t="s">
        <v>391</v>
      </c>
      <c r="H276" s="2"/>
      <c r="I276" s="2" t="s">
        <v>392</v>
      </c>
      <c r="J276" s="2"/>
      <c r="K276" s="2" t="s">
        <v>395</v>
      </c>
    </row>
    <row r="277" spans="1:11" x14ac:dyDescent="0.35">
      <c r="A277" s="2" t="s">
        <v>281</v>
      </c>
      <c r="B277" s="2"/>
      <c r="C277" s="2" t="s">
        <v>387</v>
      </c>
      <c r="D277" s="2"/>
      <c r="E277" s="2" t="s">
        <v>389</v>
      </c>
      <c r="F277" s="2"/>
      <c r="G277" s="2" t="s">
        <v>390</v>
      </c>
      <c r="H277" s="2"/>
      <c r="I277" s="2" t="s">
        <v>392</v>
      </c>
      <c r="J277" s="2"/>
      <c r="K277" s="2" t="s">
        <v>406</v>
      </c>
    </row>
    <row r="278" spans="1:11" x14ac:dyDescent="0.35">
      <c r="A278" s="2" t="s">
        <v>282</v>
      </c>
      <c r="B278" s="2"/>
      <c r="C278" s="2" t="s">
        <v>387</v>
      </c>
      <c r="D278" s="2"/>
      <c r="E278" s="2" t="s">
        <v>389</v>
      </c>
      <c r="F278" s="2"/>
      <c r="G278" s="2" t="s">
        <v>390</v>
      </c>
      <c r="H278" s="2"/>
      <c r="I278" s="2" t="s">
        <v>392</v>
      </c>
      <c r="J278" s="2"/>
      <c r="K278" s="2" t="s">
        <v>410</v>
      </c>
    </row>
    <row r="279" spans="1:11" x14ac:dyDescent="0.35">
      <c r="A279" s="2" t="s">
        <v>283</v>
      </c>
      <c r="B279" s="2"/>
      <c r="C279" s="2" t="s">
        <v>387</v>
      </c>
      <c r="D279" s="2"/>
      <c r="E279" s="2" t="s">
        <v>389</v>
      </c>
      <c r="F279" s="2"/>
      <c r="G279" s="2" t="s">
        <v>390</v>
      </c>
      <c r="H279" s="2"/>
      <c r="I279" s="2" t="s">
        <v>392</v>
      </c>
      <c r="J279" s="2"/>
      <c r="K279" s="2" t="s">
        <v>401</v>
      </c>
    </row>
    <row r="280" spans="1:11" x14ac:dyDescent="0.35">
      <c r="A280" s="2" t="s">
        <v>284</v>
      </c>
      <c r="B280" s="2"/>
      <c r="C280" s="2" t="s">
        <v>387</v>
      </c>
      <c r="D280" s="2"/>
      <c r="E280" s="2" t="s">
        <v>389</v>
      </c>
      <c r="F280" s="2"/>
      <c r="G280" s="2" t="s">
        <v>390</v>
      </c>
      <c r="H280" s="2"/>
      <c r="I280" s="2" t="s">
        <v>392</v>
      </c>
      <c r="J280" s="2"/>
      <c r="K280" s="2" t="s">
        <v>406</v>
      </c>
    </row>
    <row r="281" spans="1:11" x14ac:dyDescent="0.35">
      <c r="A281" s="2" t="s">
        <v>285</v>
      </c>
      <c r="B281" s="2"/>
      <c r="C281" s="2" t="s">
        <v>387</v>
      </c>
      <c r="D281" s="2"/>
      <c r="E281" s="2" t="s">
        <v>389</v>
      </c>
      <c r="F281" s="2"/>
      <c r="G281" s="2" t="s">
        <v>390</v>
      </c>
      <c r="H281" s="2"/>
      <c r="I281" s="2" t="s">
        <v>392</v>
      </c>
      <c r="J281" s="2"/>
      <c r="K281" s="2" t="s">
        <v>395</v>
      </c>
    </row>
    <row r="282" spans="1:11" x14ac:dyDescent="0.35">
      <c r="A282" s="2" t="s">
        <v>286</v>
      </c>
      <c r="B282" s="2"/>
      <c r="C282" s="2" t="s">
        <v>387</v>
      </c>
      <c r="D282" s="2"/>
      <c r="E282" s="2" t="s">
        <v>389</v>
      </c>
      <c r="F282" s="2"/>
      <c r="G282" s="2" t="s">
        <v>391</v>
      </c>
      <c r="H282" s="2"/>
      <c r="I282" s="2" t="s">
        <v>392</v>
      </c>
      <c r="J282" s="2"/>
      <c r="K282" s="2" t="s">
        <v>395</v>
      </c>
    </row>
    <row r="283" spans="1:11" x14ac:dyDescent="0.35">
      <c r="A283" s="2" t="s">
        <v>287</v>
      </c>
      <c r="B283" s="2"/>
      <c r="C283" s="2" t="s">
        <v>387</v>
      </c>
      <c r="D283" s="2"/>
      <c r="E283" s="2" t="s">
        <v>389</v>
      </c>
      <c r="F283" s="2"/>
      <c r="G283" s="2" t="s">
        <v>391</v>
      </c>
      <c r="H283" s="2"/>
      <c r="I283" s="2" t="s">
        <v>392</v>
      </c>
      <c r="J283" s="2"/>
      <c r="K283" s="2" t="s">
        <v>398</v>
      </c>
    </row>
    <row r="284" spans="1:11" x14ac:dyDescent="0.35">
      <c r="A284" s="2" t="s">
        <v>288</v>
      </c>
      <c r="B284" s="2"/>
      <c r="C284" s="2" t="s">
        <v>387</v>
      </c>
      <c r="D284" s="2"/>
      <c r="E284" s="2" t="s">
        <v>389</v>
      </c>
      <c r="F284" s="2"/>
      <c r="G284" s="2" t="s">
        <v>390</v>
      </c>
      <c r="H284" s="2"/>
      <c r="I284" s="2" t="s">
        <v>392</v>
      </c>
      <c r="J284" s="2"/>
      <c r="K284" s="2" t="s">
        <v>402</v>
      </c>
    </row>
    <row r="285" spans="1:11" x14ac:dyDescent="0.35">
      <c r="A285" s="2" t="s">
        <v>289</v>
      </c>
      <c r="B285" s="2"/>
      <c r="C285" s="2" t="s">
        <v>387</v>
      </c>
      <c r="D285" s="2"/>
      <c r="E285" s="2" t="s">
        <v>389</v>
      </c>
      <c r="F285" s="2"/>
      <c r="G285" s="2" t="s">
        <v>390</v>
      </c>
      <c r="H285" s="2"/>
      <c r="I285" s="2" t="s">
        <v>392</v>
      </c>
      <c r="J285" s="2"/>
      <c r="K285" s="2" t="s">
        <v>405</v>
      </c>
    </row>
    <row r="286" spans="1:11" x14ac:dyDescent="0.35">
      <c r="A286" s="2" t="s">
        <v>290</v>
      </c>
      <c r="B286" s="2"/>
      <c r="C286" s="2" t="s">
        <v>387</v>
      </c>
      <c r="D286" s="2"/>
      <c r="E286" s="2" t="s">
        <v>389</v>
      </c>
      <c r="F286" s="2"/>
      <c r="G286" s="2" t="s">
        <v>390</v>
      </c>
      <c r="H286" s="2"/>
      <c r="I286" s="2" t="s">
        <v>392</v>
      </c>
      <c r="J286" s="2"/>
      <c r="K286" s="2" t="s">
        <v>396</v>
      </c>
    </row>
    <row r="287" spans="1:11" x14ac:dyDescent="0.35">
      <c r="A287" s="2" t="s">
        <v>291</v>
      </c>
      <c r="B287" s="2"/>
      <c r="C287" s="2" t="s">
        <v>387</v>
      </c>
      <c r="D287" s="2"/>
      <c r="E287" s="2" t="s">
        <v>389</v>
      </c>
      <c r="F287" s="2"/>
      <c r="G287" s="2" t="s">
        <v>390</v>
      </c>
      <c r="H287" s="2"/>
      <c r="I287" s="2" t="s">
        <v>392</v>
      </c>
      <c r="J287" s="2"/>
      <c r="K287" s="2" t="s">
        <v>394</v>
      </c>
    </row>
    <row r="288" spans="1:11" x14ac:dyDescent="0.35">
      <c r="A288" s="2" t="s">
        <v>292</v>
      </c>
      <c r="B288" s="2"/>
      <c r="C288" s="2" t="s">
        <v>387</v>
      </c>
      <c r="D288" s="2"/>
      <c r="E288" s="2" t="s">
        <v>389</v>
      </c>
      <c r="F288" s="2"/>
      <c r="G288" s="2" t="s">
        <v>390</v>
      </c>
      <c r="H288" s="2"/>
      <c r="I288" s="2" t="s">
        <v>392</v>
      </c>
      <c r="J288" s="2"/>
      <c r="K288" s="2" t="s">
        <v>404</v>
      </c>
    </row>
    <row r="289" spans="1:11" x14ac:dyDescent="0.35">
      <c r="A289" s="2" t="s">
        <v>293</v>
      </c>
      <c r="B289" s="2"/>
      <c r="C289" s="2" t="s">
        <v>387</v>
      </c>
      <c r="D289" s="2"/>
      <c r="E289" s="2" t="s">
        <v>389</v>
      </c>
      <c r="F289" s="2"/>
      <c r="G289" s="2" t="s">
        <v>390</v>
      </c>
      <c r="H289" s="2"/>
      <c r="I289" s="2" t="s">
        <v>392</v>
      </c>
      <c r="J289" s="2"/>
      <c r="K289" s="2" t="s">
        <v>397</v>
      </c>
    </row>
    <row r="290" spans="1:11" x14ac:dyDescent="0.35">
      <c r="A290" s="2" t="s">
        <v>294</v>
      </c>
      <c r="B290" s="2"/>
      <c r="C290" s="2" t="s">
        <v>387</v>
      </c>
      <c r="D290" s="2"/>
      <c r="E290" s="2" t="s">
        <v>389</v>
      </c>
      <c r="F290" s="2"/>
      <c r="G290" s="2" t="s">
        <v>391</v>
      </c>
      <c r="H290" s="2"/>
      <c r="I290" s="2" t="s">
        <v>392</v>
      </c>
      <c r="J290" s="2"/>
      <c r="K290" s="2" t="s">
        <v>404</v>
      </c>
    </row>
    <row r="291" spans="1:11" x14ac:dyDescent="0.35">
      <c r="A291" s="2" t="s">
        <v>295</v>
      </c>
      <c r="B291" s="2"/>
      <c r="C291" s="2" t="s">
        <v>387</v>
      </c>
      <c r="D291" s="2"/>
      <c r="E291" s="2" t="s">
        <v>389</v>
      </c>
      <c r="F291" s="2"/>
      <c r="G291" s="2" t="s">
        <v>390</v>
      </c>
      <c r="H291" s="2"/>
      <c r="I291" s="2" t="s">
        <v>392</v>
      </c>
      <c r="J291" s="2"/>
      <c r="K291" s="2" t="s">
        <v>397</v>
      </c>
    </row>
    <row r="292" spans="1:11" x14ac:dyDescent="0.35">
      <c r="A292" s="2" t="s">
        <v>296</v>
      </c>
      <c r="B292" s="2"/>
      <c r="C292" s="2" t="s">
        <v>387</v>
      </c>
      <c r="D292" s="2"/>
      <c r="E292" s="2" t="s">
        <v>389</v>
      </c>
      <c r="F292" s="2"/>
      <c r="G292" s="2" t="s">
        <v>390</v>
      </c>
      <c r="H292" s="2"/>
      <c r="I292" s="2" t="s">
        <v>392</v>
      </c>
      <c r="J292" s="2"/>
      <c r="K292" s="2" t="s">
        <v>397</v>
      </c>
    </row>
    <row r="293" spans="1:11" x14ac:dyDescent="0.35">
      <c r="A293" s="2" t="s">
        <v>297</v>
      </c>
      <c r="B293" s="2"/>
      <c r="C293" s="2" t="s">
        <v>387</v>
      </c>
      <c r="D293" s="2"/>
      <c r="E293" s="2" t="s">
        <v>389</v>
      </c>
      <c r="F293" s="2"/>
      <c r="G293" s="2" t="s">
        <v>391</v>
      </c>
      <c r="H293" s="2"/>
      <c r="I293" s="2" t="s">
        <v>392</v>
      </c>
      <c r="J293" s="2"/>
      <c r="K293" s="2" t="s">
        <v>394</v>
      </c>
    </row>
    <row r="294" spans="1:11" x14ac:dyDescent="0.35">
      <c r="A294" s="2" t="s">
        <v>298</v>
      </c>
      <c r="B294" s="2"/>
      <c r="C294" s="2" t="s">
        <v>387</v>
      </c>
      <c r="D294" s="2"/>
      <c r="E294" s="2" t="s">
        <v>389</v>
      </c>
      <c r="F294" s="2"/>
      <c r="G294" s="2" t="s">
        <v>390</v>
      </c>
      <c r="H294" s="2"/>
      <c r="I294" s="2" t="s">
        <v>392</v>
      </c>
      <c r="J294" s="2"/>
      <c r="K294" s="2" t="s">
        <v>398</v>
      </c>
    </row>
    <row r="295" spans="1:11" x14ac:dyDescent="0.35">
      <c r="A295" s="2" t="s">
        <v>299</v>
      </c>
      <c r="B295" s="2"/>
      <c r="C295" s="2" t="s">
        <v>387</v>
      </c>
      <c r="D295" s="2"/>
      <c r="E295" s="2" t="s">
        <v>389</v>
      </c>
      <c r="F295" s="2"/>
      <c r="G295" s="2" t="s">
        <v>390</v>
      </c>
      <c r="H295" s="2"/>
      <c r="I295" s="2" t="s">
        <v>392</v>
      </c>
      <c r="J295" s="2"/>
      <c r="K295" s="2" t="s">
        <v>395</v>
      </c>
    </row>
    <row r="296" spans="1:11" x14ac:dyDescent="0.35">
      <c r="A296" s="2" t="s">
        <v>300</v>
      </c>
      <c r="B296" s="2"/>
      <c r="C296" s="2" t="s">
        <v>387</v>
      </c>
      <c r="D296" s="2"/>
      <c r="E296" s="2" t="s">
        <v>389</v>
      </c>
      <c r="F296" s="2"/>
      <c r="G296" s="2" t="s">
        <v>391</v>
      </c>
      <c r="H296" s="2"/>
      <c r="I296" s="2" t="s">
        <v>392</v>
      </c>
      <c r="J296" s="2"/>
      <c r="K296" s="2" t="s">
        <v>405</v>
      </c>
    </row>
    <row r="297" spans="1:11" x14ac:dyDescent="0.35">
      <c r="A297" s="2" t="s">
        <v>301</v>
      </c>
      <c r="B297" s="2"/>
      <c r="C297" s="2" t="s">
        <v>387</v>
      </c>
      <c r="D297" s="2"/>
      <c r="E297" s="2" t="s">
        <v>389</v>
      </c>
      <c r="F297" s="2"/>
      <c r="G297" s="2" t="s">
        <v>391</v>
      </c>
      <c r="H297" s="2"/>
      <c r="I297" s="2" t="s">
        <v>392</v>
      </c>
      <c r="J297" s="2"/>
      <c r="K297" s="2" t="s">
        <v>409</v>
      </c>
    </row>
    <row r="298" spans="1:11" x14ac:dyDescent="0.35">
      <c r="A298" s="2" t="s">
        <v>302</v>
      </c>
      <c r="B298" s="2"/>
      <c r="C298" s="2" t="s">
        <v>387</v>
      </c>
      <c r="D298" s="2"/>
      <c r="E298" s="2" t="s">
        <v>389</v>
      </c>
      <c r="F298" s="2"/>
      <c r="G298" s="2" t="s">
        <v>391</v>
      </c>
      <c r="H298" s="2"/>
      <c r="I298" s="2" t="s">
        <v>392</v>
      </c>
      <c r="J298" s="2"/>
      <c r="K298" s="2" t="s">
        <v>402</v>
      </c>
    </row>
    <row r="299" spans="1:11" x14ac:dyDescent="0.35">
      <c r="A299" s="2" t="s">
        <v>303</v>
      </c>
      <c r="B299" s="2"/>
      <c r="C299" s="2" t="s">
        <v>387</v>
      </c>
      <c r="D299" s="2"/>
      <c r="E299" s="2" t="s">
        <v>389</v>
      </c>
      <c r="F299" s="2"/>
      <c r="G299" s="2" t="s">
        <v>391</v>
      </c>
      <c r="H299" s="2"/>
      <c r="I299" s="2" t="s">
        <v>392</v>
      </c>
      <c r="J299" s="2"/>
      <c r="K299" s="2" t="s">
        <v>407</v>
      </c>
    </row>
    <row r="300" spans="1:11" x14ac:dyDescent="0.35">
      <c r="A300" s="2" t="s">
        <v>304</v>
      </c>
      <c r="B300" s="2"/>
      <c r="C300" s="2" t="s">
        <v>387</v>
      </c>
      <c r="D300" s="2"/>
      <c r="E300" s="2" t="s">
        <v>389</v>
      </c>
      <c r="F300" s="2"/>
      <c r="G300" s="2" t="s">
        <v>390</v>
      </c>
      <c r="H300" s="2"/>
      <c r="I300" s="2" t="s">
        <v>392</v>
      </c>
      <c r="J300" s="2"/>
      <c r="K300" s="2" t="s">
        <v>411</v>
      </c>
    </row>
    <row r="301" spans="1:11" x14ac:dyDescent="0.35">
      <c r="A301" s="2" t="s">
        <v>305</v>
      </c>
      <c r="B301" s="2"/>
      <c r="C301" s="2" t="s">
        <v>387</v>
      </c>
      <c r="D301" s="2"/>
      <c r="E301" s="2" t="s">
        <v>389</v>
      </c>
      <c r="F301" s="2"/>
      <c r="G301" s="2" t="s">
        <v>390</v>
      </c>
      <c r="H301" s="2"/>
      <c r="I301" s="2" t="s">
        <v>392</v>
      </c>
      <c r="J301" s="2"/>
      <c r="K301" s="2" t="s">
        <v>396</v>
      </c>
    </row>
    <row r="302" spans="1:11" x14ac:dyDescent="0.35">
      <c r="A302" s="2" t="s">
        <v>306</v>
      </c>
      <c r="B302" s="2"/>
      <c r="C302" s="2" t="s">
        <v>387</v>
      </c>
      <c r="D302" s="2"/>
      <c r="E302" s="2" t="s">
        <v>389</v>
      </c>
      <c r="F302" s="2"/>
      <c r="G302" s="2" t="s">
        <v>390</v>
      </c>
      <c r="H302" s="2"/>
      <c r="I302" s="2" t="s">
        <v>392</v>
      </c>
      <c r="J302" s="2"/>
      <c r="K302" s="2" t="s">
        <v>394</v>
      </c>
    </row>
    <row r="303" spans="1:11" x14ac:dyDescent="0.35">
      <c r="A303" s="2" t="s">
        <v>307</v>
      </c>
      <c r="B303" s="2"/>
      <c r="C303" s="2" t="s">
        <v>387</v>
      </c>
      <c r="D303" s="2"/>
      <c r="E303" s="2" t="s">
        <v>389</v>
      </c>
      <c r="F303" s="2"/>
      <c r="G303" s="2" t="s">
        <v>391</v>
      </c>
      <c r="H303" s="2"/>
      <c r="I303" s="2" t="s">
        <v>392</v>
      </c>
      <c r="J303" s="2"/>
      <c r="K303" s="2" t="s">
        <v>399</v>
      </c>
    </row>
    <row r="304" spans="1:11" x14ac:dyDescent="0.35">
      <c r="A304" s="2" t="s">
        <v>308</v>
      </c>
      <c r="B304" s="2"/>
      <c r="C304" s="2" t="s">
        <v>387</v>
      </c>
      <c r="D304" s="2"/>
      <c r="E304" s="2" t="s">
        <v>389</v>
      </c>
      <c r="F304" s="2"/>
      <c r="G304" s="2" t="s">
        <v>390</v>
      </c>
      <c r="H304" s="2"/>
      <c r="I304" s="2" t="s">
        <v>392</v>
      </c>
      <c r="J304" s="2"/>
      <c r="K304" s="2" t="s">
        <v>401</v>
      </c>
    </row>
    <row r="305" spans="1:11" x14ac:dyDescent="0.35">
      <c r="A305" s="2" t="s">
        <v>309</v>
      </c>
      <c r="B305" s="2"/>
      <c r="C305" s="2" t="s">
        <v>387</v>
      </c>
      <c r="D305" s="2"/>
      <c r="E305" s="2" t="s">
        <v>389</v>
      </c>
      <c r="F305" s="2"/>
      <c r="G305" s="2" t="s">
        <v>391</v>
      </c>
      <c r="H305" s="2"/>
      <c r="I305" s="2" t="s">
        <v>392</v>
      </c>
      <c r="J305" s="2"/>
      <c r="K305" s="2" t="s">
        <v>398</v>
      </c>
    </row>
    <row r="306" spans="1:11" x14ac:dyDescent="0.35">
      <c r="A306" s="2" t="s">
        <v>310</v>
      </c>
      <c r="B306" s="2"/>
      <c r="C306" s="2" t="s">
        <v>387</v>
      </c>
      <c r="D306" s="2"/>
      <c r="E306" s="2" t="s">
        <v>389</v>
      </c>
      <c r="F306" s="2"/>
      <c r="G306" s="2" t="s">
        <v>390</v>
      </c>
      <c r="H306" s="2"/>
      <c r="I306" s="2" t="s">
        <v>392</v>
      </c>
      <c r="J306" s="2"/>
      <c r="K306" s="2" t="s">
        <v>406</v>
      </c>
    </row>
    <row r="307" spans="1:11" x14ac:dyDescent="0.35">
      <c r="A307" s="2" t="s">
        <v>311</v>
      </c>
      <c r="B307" s="2"/>
      <c r="C307" s="2" t="s">
        <v>387</v>
      </c>
      <c r="D307" s="2"/>
      <c r="E307" s="2" t="s">
        <v>389</v>
      </c>
      <c r="F307" s="2"/>
      <c r="G307" s="2" t="s">
        <v>390</v>
      </c>
      <c r="H307" s="2"/>
      <c r="I307" s="2" t="s">
        <v>392</v>
      </c>
      <c r="J307" s="2"/>
      <c r="K307" s="2" t="s">
        <v>399</v>
      </c>
    </row>
    <row r="308" spans="1:11" x14ac:dyDescent="0.35">
      <c r="A308" s="2" t="s">
        <v>312</v>
      </c>
      <c r="B308" s="2"/>
      <c r="C308" s="2" t="s">
        <v>387</v>
      </c>
      <c r="D308" s="2"/>
      <c r="E308" s="2" t="s">
        <v>389</v>
      </c>
      <c r="F308" s="2"/>
      <c r="G308" s="2" t="s">
        <v>391</v>
      </c>
      <c r="H308" s="2"/>
      <c r="I308" s="2" t="s">
        <v>392</v>
      </c>
      <c r="J308" s="2"/>
      <c r="K308" s="2" t="s">
        <v>400</v>
      </c>
    </row>
    <row r="309" spans="1:11" x14ac:dyDescent="0.35">
      <c r="A309" s="2" t="s">
        <v>313</v>
      </c>
      <c r="B309" s="2"/>
      <c r="C309" s="2" t="s">
        <v>387</v>
      </c>
      <c r="D309" s="2"/>
      <c r="E309" s="2" t="s">
        <v>389</v>
      </c>
      <c r="F309" s="2"/>
      <c r="G309" s="2" t="s">
        <v>391</v>
      </c>
      <c r="H309" s="2"/>
      <c r="I309" s="2" t="s">
        <v>392</v>
      </c>
      <c r="J309" s="2"/>
      <c r="K309" s="2" t="s">
        <v>404</v>
      </c>
    </row>
    <row r="310" spans="1:11" x14ac:dyDescent="0.35">
      <c r="A310" s="2" t="s">
        <v>314</v>
      </c>
      <c r="B310" s="2"/>
      <c r="C310" s="2" t="s">
        <v>387</v>
      </c>
      <c r="D310" s="2"/>
      <c r="E310" s="2" t="s">
        <v>389</v>
      </c>
      <c r="F310" s="2"/>
      <c r="G310" s="2" t="s">
        <v>390</v>
      </c>
      <c r="H310" s="2"/>
      <c r="I310" s="2" t="s">
        <v>392</v>
      </c>
      <c r="J310" s="2"/>
      <c r="K310" s="2" t="s">
        <v>395</v>
      </c>
    </row>
    <row r="311" spans="1:11" x14ac:dyDescent="0.35">
      <c r="A311" s="2" t="s">
        <v>315</v>
      </c>
      <c r="B311" s="2"/>
      <c r="C311" s="2" t="s">
        <v>387</v>
      </c>
      <c r="D311" s="2"/>
      <c r="E311" s="2" t="s">
        <v>389</v>
      </c>
      <c r="F311" s="2"/>
      <c r="G311" s="2" t="s">
        <v>391</v>
      </c>
      <c r="H311" s="2"/>
      <c r="I311" s="2" t="s">
        <v>392</v>
      </c>
      <c r="J311" s="2"/>
      <c r="K311" s="2" t="s">
        <v>402</v>
      </c>
    </row>
    <row r="312" spans="1:11" x14ac:dyDescent="0.35">
      <c r="A312" s="2" t="s">
        <v>316</v>
      </c>
      <c r="B312" s="2"/>
      <c r="C312" s="2" t="s">
        <v>387</v>
      </c>
      <c r="D312" s="2"/>
      <c r="E312" s="2" t="s">
        <v>389</v>
      </c>
      <c r="F312" s="2"/>
      <c r="G312" s="2" t="s">
        <v>391</v>
      </c>
      <c r="H312" s="2"/>
      <c r="I312" s="2" t="s">
        <v>392</v>
      </c>
      <c r="J312" s="2"/>
      <c r="K312" s="2" t="s">
        <v>404</v>
      </c>
    </row>
    <row r="313" spans="1:11" x14ac:dyDescent="0.35">
      <c r="A313" s="2" t="s">
        <v>317</v>
      </c>
      <c r="B313" s="2"/>
      <c r="C313" s="2" t="s">
        <v>387</v>
      </c>
      <c r="D313" s="2"/>
      <c r="E313" s="2" t="s">
        <v>389</v>
      </c>
      <c r="F313" s="2"/>
      <c r="G313" s="2" t="s">
        <v>391</v>
      </c>
      <c r="H313" s="2"/>
      <c r="I313" s="2" t="s">
        <v>392</v>
      </c>
      <c r="J313" s="2"/>
      <c r="K313" s="2" t="s">
        <v>399</v>
      </c>
    </row>
    <row r="314" spans="1:11" x14ac:dyDescent="0.35">
      <c r="A314" s="2" t="s">
        <v>318</v>
      </c>
      <c r="B314" s="2"/>
      <c r="C314" s="2" t="s">
        <v>387</v>
      </c>
      <c r="D314" s="2"/>
      <c r="E314" s="2" t="s">
        <v>389</v>
      </c>
      <c r="F314" s="2"/>
      <c r="G314" s="2" t="s">
        <v>391</v>
      </c>
      <c r="H314" s="2"/>
      <c r="I314" s="2" t="s">
        <v>392</v>
      </c>
      <c r="J314" s="2"/>
      <c r="K314" s="2" t="s">
        <v>400</v>
      </c>
    </row>
    <row r="315" spans="1:11" x14ac:dyDescent="0.35">
      <c r="A315" s="2" t="s">
        <v>319</v>
      </c>
      <c r="B315" s="2"/>
      <c r="C315" s="2" t="s">
        <v>387</v>
      </c>
      <c r="D315" s="2"/>
      <c r="E315" s="2" t="s">
        <v>389</v>
      </c>
      <c r="F315" s="2"/>
      <c r="G315" s="2" t="s">
        <v>390</v>
      </c>
      <c r="H315" s="2"/>
      <c r="I315" s="2" t="s">
        <v>392</v>
      </c>
      <c r="J315" s="2"/>
      <c r="K315" s="2" t="s">
        <v>396</v>
      </c>
    </row>
    <row r="316" spans="1:11" x14ac:dyDescent="0.35">
      <c r="A316" s="2" t="s">
        <v>320</v>
      </c>
      <c r="B316" s="2"/>
      <c r="C316" s="2" t="s">
        <v>387</v>
      </c>
      <c r="D316" s="2"/>
      <c r="E316" s="2" t="s">
        <v>389</v>
      </c>
      <c r="F316" s="2"/>
      <c r="G316" s="2" t="s">
        <v>391</v>
      </c>
      <c r="H316" s="2"/>
      <c r="I316" s="2" t="s">
        <v>392</v>
      </c>
      <c r="J316" s="2"/>
      <c r="K316" s="2" t="s">
        <v>407</v>
      </c>
    </row>
    <row r="317" spans="1:11" x14ac:dyDescent="0.35">
      <c r="A317" s="2" t="s">
        <v>321</v>
      </c>
      <c r="B317" s="2"/>
      <c r="C317" s="2" t="s">
        <v>387</v>
      </c>
      <c r="D317" s="2"/>
      <c r="E317" s="2" t="s">
        <v>389</v>
      </c>
      <c r="F317" s="2"/>
      <c r="G317" s="2" t="s">
        <v>391</v>
      </c>
      <c r="H317" s="2"/>
      <c r="I317" s="2" t="s">
        <v>392</v>
      </c>
      <c r="J317" s="2"/>
      <c r="K317" s="2" t="s">
        <v>411</v>
      </c>
    </row>
    <row r="318" spans="1:11" x14ac:dyDescent="0.35">
      <c r="A318" s="2" t="s">
        <v>322</v>
      </c>
      <c r="B318" s="2"/>
      <c r="C318" s="2" t="s">
        <v>387</v>
      </c>
      <c r="D318" s="2"/>
      <c r="E318" s="2" t="s">
        <v>389</v>
      </c>
      <c r="F318" s="2"/>
      <c r="G318" s="2" t="s">
        <v>390</v>
      </c>
      <c r="H318" s="2"/>
      <c r="I318" s="2" t="s">
        <v>392</v>
      </c>
      <c r="J318" s="2"/>
      <c r="K318" s="2" t="s">
        <v>406</v>
      </c>
    </row>
    <row r="319" spans="1:11" x14ac:dyDescent="0.35">
      <c r="A319" s="2" t="s">
        <v>323</v>
      </c>
      <c r="B319" s="2"/>
      <c r="C319" s="2" t="s">
        <v>387</v>
      </c>
      <c r="D319" s="2"/>
      <c r="E319" s="2" t="s">
        <v>389</v>
      </c>
      <c r="F319" s="2"/>
      <c r="G319" s="2" t="s">
        <v>391</v>
      </c>
      <c r="H319" s="2"/>
      <c r="I319" s="2" t="s">
        <v>392</v>
      </c>
      <c r="J319" s="2"/>
      <c r="K319" s="2" t="s">
        <v>402</v>
      </c>
    </row>
    <row r="320" spans="1:11" x14ac:dyDescent="0.35">
      <c r="A320" s="2" t="s">
        <v>324</v>
      </c>
      <c r="B320" s="2"/>
      <c r="C320" s="2" t="s">
        <v>387</v>
      </c>
      <c r="D320" s="2"/>
      <c r="E320" s="2" t="s">
        <v>389</v>
      </c>
      <c r="F320" s="2"/>
      <c r="G320" s="2" t="s">
        <v>390</v>
      </c>
      <c r="H320" s="2"/>
      <c r="I320" s="2" t="s">
        <v>392</v>
      </c>
      <c r="J320" s="2"/>
      <c r="K320" s="2" t="s">
        <v>395</v>
      </c>
    </row>
    <row r="321" spans="1:11" x14ac:dyDescent="0.35">
      <c r="A321" s="2" t="s">
        <v>325</v>
      </c>
      <c r="B321" s="2"/>
      <c r="C321" s="2" t="s">
        <v>387</v>
      </c>
      <c r="D321" s="2"/>
      <c r="E321" s="2" t="s">
        <v>389</v>
      </c>
      <c r="F321" s="2"/>
      <c r="G321" s="2" t="s">
        <v>390</v>
      </c>
      <c r="H321" s="2"/>
      <c r="I321" s="2" t="s">
        <v>392</v>
      </c>
      <c r="J321" s="2"/>
      <c r="K321" s="2" t="s">
        <v>411</v>
      </c>
    </row>
    <row r="322" spans="1:11" x14ac:dyDescent="0.35">
      <c r="A322" s="2" t="s">
        <v>326</v>
      </c>
      <c r="B322" s="2"/>
      <c r="C322" s="2" t="s">
        <v>388</v>
      </c>
      <c r="D322" s="2"/>
      <c r="E322" s="2" t="s">
        <v>389</v>
      </c>
      <c r="F322" s="2"/>
      <c r="G322" s="2" t="s">
        <v>391</v>
      </c>
      <c r="H322" s="2"/>
      <c r="I322" s="2" t="s">
        <v>392</v>
      </c>
      <c r="J322" s="2"/>
      <c r="K322" s="2" t="s">
        <v>410</v>
      </c>
    </row>
    <row r="323" spans="1:11" x14ac:dyDescent="0.35">
      <c r="A323" s="2" t="s">
        <v>327</v>
      </c>
      <c r="B323" s="2"/>
      <c r="C323" s="2" t="s">
        <v>388</v>
      </c>
      <c r="D323" s="2"/>
      <c r="E323" s="2" t="s">
        <v>389</v>
      </c>
      <c r="F323" s="2"/>
      <c r="G323" s="2" t="s">
        <v>390</v>
      </c>
      <c r="H323" s="2"/>
      <c r="I323" s="2" t="s">
        <v>392</v>
      </c>
      <c r="J323" s="2"/>
      <c r="K323" s="2" t="s">
        <v>402</v>
      </c>
    </row>
    <row r="324" spans="1:11" x14ac:dyDescent="0.35">
      <c r="A324" s="2" t="s">
        <v>328</v>
      </c>
      <c r="B324" s="2"/>
      <c r="C324" s="2" t="s">
        <v>388</v>
      </c>
      <c r="D324" s="2"/>
      <c r="E324" s="2" t="s">
        <v>389</v>
      </c>
      <c r="F324" s="2"/>
      <c r="G324" s="2" t="s">
        <v>390</v>
      </c>
      <c r="H324" s="2"/>
      <c r="I324" s="2" t="s">
        <v>392</v>
      </c>
      <c r="J324" s="2"/>
      <c r="K324" s="2" t="s">
        <v>411</v>
      </c>
    </row>
    <row r="325" spans="1:11" x14ac:dyDescent="0.35">
      <c r="A325" s="2" t="s">
        <v>329</v>
      </c>
      <c r="B325" s="2"/>
      <c r="C325" s="2" t="s">
        <v>388</v>
      </c>
      <c r="D325" s="2"/>
      <c r="E325" s="2" t="s">
        <v>389</v>
      </c>
      <c r="F325" s="2"/>
      <c r="G325" s="2" t="s">
        <v>391</v>
      </c>
      <c r="H325" s="2"/>
      <c r="I325" s="2" t="s">
        <v>392</v>
      </c>
      <c r="J325" s="2"/>
      <c r="K325" s="2" t="s">
        <v>395</v>
      </c>
    </row>
    <row r="326" spans="1:11" x14ac:dyDescent="0.35">
      <c r="A326" s="2" t="s">
        <v>330</v>
      </c>
      <c r="B326" s="2"/>
      <c r="C326" s="2" t="s">
        <v>388</v>
      </c>
      <c r="D326" s="2"/>
      <c r="E326" s="2" t="s">
        <v>389</v>
      </c>
      <c r="F326" s="2"/>
      <c r="G326" s="2" t="s">
        <v>391</v>
      </c>
      <c r="H326" s="2"/>
      <c r="I326" s="2" t="s">
        <v>392</v>
      </c>
      <c r="J326" s="2"/>
      <c r="K326" s="2" t="s">
        <v>400</v>
      </c>
    </row>
    <row r="327" spans="1:11" x14ac:dyDescent="0.35">
      <c r="A327" s="2" t="s">
        <v>331</v>
      </c>
      <c r="B327" s="2"/>
      <c r="C327" s="2" t="s">
        <v>388</v>
      </c>
      <c r="D327" s="2"/>
      <c r="E327" s="2" t="s">
        <v>389</v>
      </c>
      <c r="F327" s="2"/>
      <c r="G327" s="2" t="s">
        <v>390</v>
      </c>
      <c r="H327" s="2"/>
      <c r="I327" s="2" t="s">
        <v>392</v>
      </c>
      <c r="J327" s="2"/>
      <c r="K327" s="2" t="s">
        <v>401</v>
      </c>
    </row>
    <row r="328" spans="1:11" x14ac:dyDescent="0.35">
      <c r="A328" s="2" t="s">
        <v>332</v>
      </c>
      <c r="B328" s="2"/>
      <c r="C328" s="2" t="s">
        <v>388</v>
      </c>
      <c r="D328" s="2"/>
      <c r="E328" s="2" t="s">
        <v>389</v>
      </c>
      <c r="F328" s="2"/>
      <c r="G328" s="2" t="s">
        <v>391</v>
      </c>
      <c r="H328" s="2"/>
      <c r="I328" s="2" t="s">
        <v>392</v>
      </c>
      <c r="J328" s="2"/>
      <c r="K328" s="2" t="s">
        <v>399</v>
      </c>
    </row>
    <row r="329" spans="1:11" x14ac:dyDescent="0.35">
      <c r="A329" s="2" t="s">
        <v>333</v>
      </c>
      <c r="B329" s="2"/>
      <c r="C329" s="2" t="s">
        <v>388</v>
      </c>
      <c r="D329" s="2"/>
      <c r="E329" s="2" t="s">
        <v>389</v>
      </c>
      <c r="F329" s="2"/>
      <c r="G329" s="2" t="s">
        <v>391</v>
      </c>
      <c r="H329" s="2"/>
      <c r="I329" s="2" t="s">
        <v>392</v>
      </c>
      <c r="J329" s="2"/>
      <c r="K329" s="2" t="s">
        <v>406</v>
      </c>
    </row>
    <row r="330" spans="1:11" x14ac:dyDescent="0.35">
      <c r="A330" s="2" t="s">
        <v>334</v>
      </c>
      <c r="B330" s="2"/>
      <c r="C330" s="2" t="s">
        <v>388</v>
      </c>
      <c r="D330" s="2"/>
      <c r="E330" s="2" t="s">
        <v>389</v>
      </c>
      <c r="F330" s="2"/>
      <c r="G330" s="2" t="s">
        <v>391</v>
      </c>
      <c r="H330" s="2"/>
      <c r="I330" s="2" t="s">
        <v>392</v>
      </c>
      <c r="J330" s="2"/>
      <c r="K330" s="2" t="s">
        <v>403</v>
      </c>
    </row>
    <row r="331" spans="1:11" x14ac:dyDescent="0.35">
      <c r="A331" s="2" t="s">
        <v>335</v>
      </c>
      <c r="B331" s="2"/>
      <c r="C331" s="2" t="s">
        <v>388</v>
      </c>
      <c r="D331" s="2"/>
      <c r="E331" s="2" t="s">
        <v>389</v>
      </c>
      <c r="F331" s="2"/>
      <c r="G331" s="2" t="s">
        <v>390</v>
      </c>
      <c r="H331" s="2"/>
      <c r="I331" s="2" t="s">
        <v>392</v>
      </c>
      <c r="J331" s="2"/>
      <c r="K331" s="2" t="s">
        <v>400</v>
      </c>
    </row>
    <row r="332" spans="1:11" x14ac:dyDescent="0.35">
      <c r="A332" s="2" t="s">
        <v>336</v>
      </c>
      <c r="B332" s="2"/>
      <c r="C332" s="2" t="s">
        <v>388</v>
      </c>
      <c r="D332" s="2"/>
      <c r="E332" s="2" t="s">
        <v>389</v>
      </c>
      <c r="F332" s="2"/>
      <c r="G332" s="2" t="s">
        <v>391</v>
      </c>
      <c r="H332" s="2"/>
      <c r="I332" s="2" t="s">
        <v>392</v>
      </c>
      <c r="J332" s="2"/>
      <c r="K332" s="2" t="s">
        <v>396</v>
      </c>
    </row>
    <row r="333" spans="1:11" x14ac:dyDescent="0.35">
      <c r="A333" s="2" t="s">
        <v>337</v>
      </c>
      <c r="B333" s="2"/>
      <c r="C333" s="2" t="s">
        <v>388</v>
      </c>
      <c r="D333" s="2"/>
      <c r="E333" s="2" t="s">
        <v>389</v>
      </c>
      <c r="F333" s="2"/>
      <c r="G333" s="2" t="s">
        <v>390</v>
      </c>
      <c r="H333" s="2"/>
      <c r="I333" s="2" t="s">
        <v>392</v>
      </c>
      <c r="J333" s="2"/>
      <c r="K333" s="2" t="s">
        <v>403</v>
      </c>
    </row>
    <row r="334" spans="1:11" x14ac:dyDescent="0.35">
      <c r="A334" s="2" t="s">
        <v>338</v>
      </c>
      <c r="B334" s="2"/>
      <c r="C334" s="2" t="s">
        <v>388</v>
      </c>
      <c r="D334" s="2"/>
      <c r="E334" s="2" t="s">
        <v>389</v>
      </c>
      <c r="F334" s="2"/>
      <c r="G334" s="2" t="s">
        <v>390</v>
      </c>
      <c r="H334" s="2"/>
      <c r="I334" s="2" t="s">
        <v>392</v>
      </c>
      <c r="J334" s="2"/>
      <c r="K334" s="2" t="s">
        <v>407</v>
      </c>
    </row>
    <row r="335" spans="1:11" x14ac:dyDescent="0.35">
      <c r="A335" s="2" t="s">
        <v>339</v>
      </c>
      <c r="B335" s="2"/>
      <c r="C335" s="2" t="s">
        <v>388</v>
      </c>
      <c r="D335" s="2"/>
      <c r="E335" s="2" t="s">
        <v>389</v>
      </c>
      <c r="F335" s="2"/>
      <c r="G335" s="2" t="s">
        <v>390</v>
      </c>
      <c r="H335" s="2"/>
      <c r="I335" s="2" t="s">
        <v>392</v>
      </c>
      <c r="J335" s="2"/>
      <c r="K335" s="2" t="s">
        <v>407</v>
      </c>
    </row>
    <row r="336" spans="1:11" x14ac:dyDescent="0.35">
      <c r="A336" s="2" t="s">
        <v>340</v>
      </c>
      <c r="B336" s="2"/>
      <c r="C336" s="2" t="s">
        <v>388</v>
      </c>
      <c r="D336" s="2"/>
      <c r="E336" s="2" t="s">
        <v>389</v>
      </c>
      <c r="F336" s="2"/>
      <c r="G336" s="2" t="s">
        <v>390</v>
      </c>
      <c r="H336" s="2"/>
      <c r="I336" s="2" t="s">
        <v>392</v>
      </c>
      <c r="J336" s="2"/>
      <c r="K336" s="2" t="s">
        <v>399</v>
      </c>
    </row>
    <row r="337" spans="1:11" x14ac:dyDescent="0.35">
      <c r="A337" s="2" t="s">
        <v>341</v>
      </c>
      <c r="B337" s="2"/>
      <c r="C337" s="2" t="s">
        <v>388</v>
      </c>
      <c r="D337" s="2"/>
      <c r="E337" s="2" t="s">
        <v>389</v>
      </c>
      <c r="F337" s="2"/>
      <c r="G337" s="2" t="s">
        <v>390</v>
      </c>
      <c r="H337" s="2"/>
      <c r="I337" s="2" t="s">
        <v>392</v>
      </c>
      <c r="J337" s="2"/>
      <c r="K337" s="2" t="s">
        <v>406</v>
      </c>
    </row>
    <row r="338" spans="1:11" x14ac:dyDescent="0.35">
      <c r="A338" s="2" t="s">
        <v>342</v>
      </c>
      <c r="B338" s="2"/>
      <c r="C338" s="2" t="s">
        <v>388</v>
      </c>
      <c r="D338" s="2"/>
      <c r="E338" s="2" t="s">
        <v>389</v>
      </c>
      <c r="F338" s="2"/>
      <c r="G338" s="2" t="s">
        <v>390</v>
      </c>
      <c r="H338" s="2"/>
      <c r="I338" s="2" t="s">
        <v>392</v>
      </c>
      <c r="J338" s="2"/>
      <c r="K338" s="2" t="s">
        <v>399</v>
      </c>
    </row>
    <row r="339" spans="1:11" x14ac:dyDescent="0.35">
      <c r="A339" s="2" t="s">
        <v>343</v>
      </c>
      <c r="B339" s="2"/>
      <c r="C339" s="2" t="s">
        <v>388</v>
      </c>
      <c r="D339" s="2"/>
      <c r="E339" s="2" t="s">
        <v>389</v>
      </c>
      <c r="F339" s="2"/>
      <c r="G339" s="2" t="s">
        <v>390</v>
      </c>
      <c r="H339" s="2"/>
      <c r="I339" s="2" t="s">
        <v>392</v>
      </c>
      <c r="J339" s="2"/>
      <c r="K339" s="2" t="s">
        <v>410</v>
      </c>
    </row>
    <row r="340" spans="1:11" x14ac:dyDescent="0.35">
      <c r="A340" s="2" t="s">
        <v>344</v>
      </c>
      <c r="B340" s="2"/>
      <c r="C340" s="2" t="s">
        <v>388</v>
      </c>
      <c r="D340" s="2"/>
      <c r="E340" s="2" t="s">
        <v>389</v>
      </c>
      <c r="F340" s="2"/>
      <c r="G340" s="2" t="s">
        <v>391</v>
      </c>
      <c r="H340" s="2"/>
      <c r="I340" s="2" t="s">
        <v>392</v>
      </c>
      <c r="J340" s="2"/>
      <c r="K340" s="2" t="s">
        <v>403</v>
      </c>
    </row>
    <row r="341" spans="1:11" x14ac:dyDescent="0.35">
      <c r="A341" s="2" t="s">
        <v>345</v>
      </c>
      <c r="B341" s="2"/>
      <c r="C341" s="2" t="s">
        <v>388</v>
      </c>
      <c r="D341" s="2"/>
      <c r="E341" s="2" t="s">
        <v>389</v>
      </c>
      <c r="F341" s="2"/>
      <c r="G341" s="2" t="s">
        <v>391</v>
      </c>
      <c r="H341" s="2"/>
      <c r="I341" s="2" t="s">
        <v>392</v>
      </c>
      <c r="J341" s="2"/>
      <c r="K341" s="2" t="s">
        <v>398</v>
      </c>
    </row>
    <row r="342" spans="1:11" x14ac:dyDescent="0.35">
      <c r="A342" s="2" t="s">
        <v>346</v>
      </c>
      <c r="B342" s="2"/>
      <c r="C342" s="2" t="s">
        <v>388</v>
      </c>
      <c r="D342" s="2"/>
      <c r="E342" s="2" t="s">
        <v>389</v>
      </c>
      <c r="F342" s="2"/>
      <c r="G342" s="2" t="s">
        <v>390</v>
      </c>
      <c r="H342" s="2"/>
      <c r="I342" s="2" t="s">
        <v>392</v>
      </c>
      <c r="J342" s="2"/>
      <c r="K342" s="2" t="s">
        <v>410</v>
      </c>
    </row>
    <row r="343" spans="1:11" x14ac:dyDescent="0.35">
      <c r="A343" s="2" t="s">
        <v>347</v>
      </c>
      <c r="B343" s="2"/>
      <c r="C343" s="2" t="s">
        <v>388</v>
      </c>
      <c r="D343" s="2"/>
      <c r="E343" s="2" t="s">
        <v>389</v>
      </c>
      <c r="F343" s="2"/>
      <c r="G343" s="2" t="s">
        <v>390</v>
      </c>
      <c r="H343" s="2"/>
      <c r="I343" s="2" t="s">
        <v>392</v>
      </c>
      <c r="J343" s="2"/>
      <c r="K343" s="2" t="s">
        <v>398</v>
      </c>
    </row>
    <row r="344" spans="1:11" x14ac:dyDescent="0.35">
      <c r="A344" s="2" t="s">
        <v>348</v>
      </c>
      <c r="B344" s="2"/>
      <c r="C344" s="2" t="s">
        <v>388</v>
      </c>
      <c r="D344" s="2"/>
      <c r="E344" s="2" t="s">
        <v>389</v>
      </c>
      <c r="F344" s="2"/>
      <c r="G344" s="2" t="s">
        <v>391</v>
      </c>
      <c r="H344" s="2"/>
      <c r="I344" s="2" t="s">
        <v>392</v>
      </c>
      <c r="J344" s="2"/>
      <c r="K344" s="2" t="s">
        <v>410</v>
      </c>
    </row>
    <row r="345" spans="1:11" x14ac:dyDescent="0.35">
      <c r="A345" s="2" t="s">
        <v>349</v>
      </c>
      <c r="B345" s="2"/>
      <c r="C345" s="2" t="s">
        <v>388</v>
      </c>
      <c r="D345" s="2"/>
      <c r="E345" s="2" t="s">
        <v>389</v>
      </c>
      <c r="F345" s="2"/>
      <c r="G345" s="2" t="s">
        <v>390</v>
      </c>
      <c r="H345" s="2"/>
      <c r="I345" s="2" t="s">
        <v>392</v>
      </c>
      <c r="J345" s="2"/>
      <c r="K345" s="2" t="s">
        <v>410</v>
      </c>
    </row>
    <row r="346" spans="1:11" x14ac:dyDescent="0.35">
      <c r="A346" s="2" t="s">
        <v>350</v>
      </c>
      <c r="B346" s="2"/>
      <c r="C346" s="2" t="s">
        <v>388</v>
      </c>
      <c r="D346" s="2"/>
      <c r="E346" s="2" t="s">
        <v>389</v>
      </c>
      <c r="F346" s="2"/>
      <c r="G346" s="2" t="s">
        <v>390</v>
      </c>
      <c r="H346" s="2"/>
      <c r="I346" s="2" t="s">
        <v>392</v>
      </c>
      <c r="J346" s="2"/>
      <c r="K346" s="2" t="s">
        <v>399</v>
      </c>
    </row>
    <row r="347" spans="1:11" x14ac:dyDescent="0.35">
      <c r="A347" s="2" t="s">
        <v>351</v>
      </c>
      <c r="B347" s="2"/>
      <c r="C347" s="2" t="s">
        <v>388</v>
      </c>
      <c r="D347" s="2"/>
      <c r="E347" s="2" t="s">
        <v>389</v>
      </c>
      <c r="F347" s="2"/>
      <c r="G347" s="2" t="s">
        <v>390</v>
      </c>
      <c r="H347" s="2"/>
      <c r="I347" s="2" t="s">
        <v>392</v>
      </c>
      <c r="J347" s="2"/>
      <c r="K347" s="2" t="s">
        <v>408</v>
      </c>
    </row>
    <row r="348" spans="1:11" x14ac:dyDescent="0.35">
      <c r="A348" s="2" t="s">
        <v>352</v>
      </c>
      <c r="B348" s="2"/>
      <c r="C348" s="2" t="s">
        <v>388</v>
      </c>
      <c r="D348" s="2"/>
      <c r="E348" s="2" t="s">
        <v>389</v>
      </c>
      <c r="F348" s="2"/>
      <c r="G348" s="2" t="s">
        <v>390</v>
      </c>
      <c r="H348" s="2"/>
      <c r="I348" s="2" t="s">
        <v>392</v>
      </c>
      <c r="J348" s="2"/>
      <c r="K348" s="2" t="s">
        <v>410</v>
      </c>
    </row>
    <row r="349" spans="1:11" x14ac:dyDescent="0.35">
      <c r="A349" s="2" t="s">
        <v>353</v>
      </c>
      <c r="B349" s="2"/>
      <c r="C349" s="2" t="s">
        <v>388</v>
      </c>
      <c r="D349" s="2"/>
      <c r="E349" s="2" t="s">
        <v>389</v>
      </c>
      <c r="F349" s="2"/>
      <c r="G349" s="2" t="s">
        <v>391</v>
      </c>
      <c r="H349" s="2"/>
      <c r="I349" s="2" t="s">
        <v>392</v>
      </c>
      <c r="J349" s="2"/>
      <c r="K349" s="2" t="s">
        <v>402</v>
      </c>
    </row>
    <row r="350" spans="1:11" x14ac:dyDescent="0.35">
      <c r="A350" s="2" t="s">
        <v>354</v>
      </c>
      <c r="B350" s="2"/>
      <c r="C350" s="2" t="s">
        <v>388</v>
      </c>
      <c r="D350" s="2"/>
      <c r="E350" s="2" t="s">
        <v>389</v>
      </c>
      <c r="F350" s="2"/>
      <c r="G350" s="2" t="s">
        <v>390</v>
      </c>
      <c r="H350" s="2"/>
      <c r="I350" s="2" t="s">
        <v>392</v>
      </c>
      <c r="J350" s="2"/>
      <c r="K350" s="2" t="s">
        <v>395</v>
      </c>
    </row>
    <row r="351" spans="1:11" x14ac:dyDescent="0.35">
      <c r="A351" s="2" t="s">
        <v>355</v>
      </c>
      <c r="B351" s="2"/>
      <c r="C351" s="2" t="s">
        <v>388</v>
      </c>
      <c r="D351" s="2"/>
      <c r="E351" s="2" t="s">
        <v>389</v>
      </c>
      <c r="F351" s="2"/>
      <c r="G351" s="2" t="s">
        <v>391</v>
      </c>
      <c r="H351" s="2"/>
      <c r="I351" s="2" t="s">
        <v>392</v>
      </c>
      <c r="J351" s="2"/>
      <c r="K351" s="2" t="s">
        <v>406</v>
      </c>
    </row>
    <row r="352" spans="1:11" x14ac:dyDescent="0.35">
      <c r="A352" s="2" t="s">
        <v>356</v>
      </c>
      <c r="B352" s="2"/>
      <c r="C352" s="2" t="s">
        <v>388</v>
      </c>
      <c r="D352" s="2"/>
      <c r="E352" s="2" t="s">
        <v>389</v>
      </c>
      <c r="F352" s="2"/>
      <c r="G352" s="2" t="s">
        <v>391</v>
      </c>
      <c r="H352" s="2"/>
      <c r="I352" s="2" t="s">
        <v>392</v>
      </c>
      <c r="J352" s="2"/>
      <c r="K352" s="2" t="s">
        <v>411</v>
      </c>
    </row>
    <row r="353" spans="1:11" x14ac:dyDescent="0.35">
      <c r="A353" s="2" t="s">
        <v>357</v>
      </c>
      <c r="B353" s="2"/>
      <c r="C353" s="2" t="s">
        <v>388</v>
      </c>
      <c r="D353" s="2"/>
      <c r="E353" s="2" t="s">
        <v>389</v>
      </c>
      <c r="F353" s="2"/>
      <c r="G353" s="2" t="s">
        <v>390</v>
      </c>
      <c r="H353" s="2"/>
      <c r="I353" s="2" t="s">
        <v>392</v>
      </c>
      <c r="J353" s="2"/>
      <c r="K353" s="2" t="s">
        <v>397</v>
      </c>
    </row>
    <row r="354" spans="1:11" x14ac:dyDescent="0.35">
      <c r="A354" s="2" t="s">
        <v>358</v>
      </c>
      <c r="B354" s="2"/>
      <c r="C354" s="2" t="s">
        <v>388</v>
      </c>
      <c r="D354" s="2"/>
      <c r="E354" s="2" t="s">
        <v>389</v>
      </c>
      <c r="F354" s="2"/>
      <c r="G354" s="2" t="s">
        <v>391</v>
      </c>
      <c r="H354" s="2"/>
      <c r="I354" s="2" t="s">
        <v>392</v>
      </c>
      <c r="J354" s="2"/>
      <c r="K354" s="2" t="s">
        <v>402</v>
      </c>
    </row>
    <row r="355" spans="1:11" x14ac:dyDescent="0.35">
      <c r="A355" s="2" t="s">
        <v>359</v>
      </c>
      <c r="B355" s="2"/>
      <c r="C355" s="2" t="s">
        <v>388</v>
      </c>
      <c r="D355" s="2"/>
      <c r="E355" s="2" t="s">
        <v>389</v>
      </c>
      <c r="F355" s="2"/>
      <c r="G355" s="2" t="s">
        <v>390</v>
      </c>
      <c r="H355" s="2"/>
      <c r="I355" s="2" t="s">
        <v>392</v>
      </c>
      <c r="J355" s="2"/>
      <c r="K355" s="2" t="s">
        <v>411</v>
      </c>
    </row>
    <row r="356" spans="1:11" x14ac:dyDescent="0.35">
      <c r="A356" s="2" t="s">
        <v>360</v>
      </c>
      <c r="B356" s="2"/>
      <c r="C356" s="2" t="s">
        <v>388</v>
      </c>
      <c r="D356" s="2"/>
      <c r="E356" s="2" t="s">
        <v>389</v>
      </c>
      <c r="F356" s="2"/>
      <c r="G356" s="2" t="s">
        <v>390</v>
      </c>
      <c r="H356" s="2"/>
      <c r="I356" s="2" t="s">
        <v>392</v>
      </c>
      <c r="J356" s="2"/>
      <c r="K356" s="2" t="s">
        <v>395</v>
      </c>
    </row>
    <row r="357" spans="1:11" x14ac:dyDescent="0.35">
      <c r="A357" s="2" t="s">
        <v>361</v>
      </c>
      <c r="B357" s="2"/>
      <c r="C357" s="2" t="s">
        <v>388</v>
      </c>
      <c r="D357" s="2"/>
      <c r="E357" s="2" t="s">
        <v>389</v>
      </c>
      <c r="F357" s="2"/>
      <c r="G357" s="2" t="s">
        <v>391</v>
      </c>
      <c r="H357" s="2"/>
      <c r="I357" s="2" t="s">
        <v>392</v>
      </c>
      <c r="J357" s="2"/>
      <c r="K357" s="2" t="s">
        <v>406</v>
      </c>
    </row>
    <row r="358" spans="1:11" x14ac:dyDescent="0.35">
      <c r="A358" s="2" t="s">
        <v>362</v>
      </c>
      <c r="B358" s="2"/>
      <c r="C358" s="2" t="s">
        <v>388</v>
      </c>
      <c r="D358" s="2"/>
      <c r="E358" s="2" t="s">
        <v>389</v>
      </c>
      <c r="F358" s="2"/>
      <c r="G358" s="2" t="s">
        <v>390</v>
      </c>
      <c r="H358" s="2"/>
      <c r="I358" s="2" t="s">
        <v>392</v>
      </c>
      <c r="J358" s="2"/>
      <c r="K358" s="2" t="s">
        <v>399</v>
      </c>
    </row>
    <row r="359" spans="1:11" x14ac:dyDescent="0.35">
      <c r="A359" s="2" t="s">
        <v>363</v>
      </c>
      <c r="B359" s="2"/>
      <c r="C359" s="2" t="s">
        <v>388</v>
      </c>
      <c r="D359" s="2"/>
      <c r="E359" s="2" t="s">
        <v>389</v>
      </c>
      <c r="F359" s="2"/>
      <c r="G359" s="2" t="s">
        <v>390</v>
      </c>
      <c r="H359" s="2"/>
      <c r="I359" s="2" t="s">
        <v>392</v>
      </c>
      <c r="J359" s="2"/>
      <c r="K359" s="2" t="s">
        <v>398</v>
      </c>
    </row>
    <row r="360" spans="1:11" x14ac:dyDescent="0.35">
      <c r="A360" s="2" t="s">
        <v>364</v>
      </c>
      <c r="B360" s="2"/>
      <c r="C360" s="2" t="s">
        <v>388</v>
      </c>
      <c r="D360" s="2"/>
      <c r="E360" s="2" t="s">
        <v>389</v>
      </c>
      <c r="F360" s="2"/>
      <c r="G360" s="2" t="s">
        <v>390</v>
      </c>
      <c r="H360" s="2"/>
      <c r="I360" s="2" t="s">
        <v>392</v>
      </c>
      <c r="J360" s="2"/>
      <c r="K360" s="2" t="s">
        <v>407</v>
      </c>
    </row>
    <row r="361" spans="1:11" x14ac:dyDescent="0.35">
      <c r="A361" s="2" t="s">
        <v>365</v>
      </c>
      <c r="B361" s="2"/>
      <c r="C361" s="2" t="s">
        <v>388</v>
      </c>
      <c r="D361" s="2"/>
      <c r="E361" s="2" t="s">
        <v>389</v>
      </c>
      <c r="F361" s="2"/>
      <c r="G361" s="2" t="s">
        <v>390</v>
      </c>
      <c r="H361" s="2"/>
      <c r="I361" s="2" t="s">
        <v>392</v>
      </c>
      <c r="J361" s="2"/>
      <c r="K361" s="2" t="s">
        <v>395</v>
      </c>
    </row>
    <row r="362" spans="1:11" x14ac:dyDescent="0.35">
      <c r="A362" s="2" t="s">
        <v>366</v>
      </c>
      <c r="B362" s="2"/>
      <c r="C362" s="2" t="s">
        <v>388</v>
      </c>
      <c r="D362" s="2"/>
      <c r="E362" s="2" t="s">
        <v>389</v>
      </c>
      <c r="F362" s="2"/>
      <c r="G362" s="2" t="s">
        <v>390</v>
      </c>
      <c r="H362" s="2"/>
      <c r="I362" s="2" t="s">
        <v>392</v>
      </c>
      <c r="J362" s="2"/>
      <c r="K362" s="2" t="s">
        <v>410</v>
      </c>
    </row>
    <row r="363" spans="1:11" x14ac:dyDescent="0.35">
      <c r="A363" s="2" t="s">
        <v>367</v>
      </c>
      <c r="B363" s="2"/>
      <c r="C363" s="2" t="s">
        <v>388</v>
      </c>
      <c r="D363" s="2"/>
      <c r="E363" s="2" t="s">
        <v>389</v>
      </c>
      <c r="F363" s="2"/>
      <c r="G363" s="2" t="s">
        <v>391</v>
      </c>
      <c r="H363" s="2"/>
      <c r="I363" s="2" t="s">
        <v>392</v>
      </c>
      <c r="J363" s="2"/>
      <c r="K363" s="2" t="s">
        <v>408</v>
      </c>
    </row>
    <row r="364" spans="1:11" x14ac:dyDescent="0.35">
      <c r="A364" s="2" t="s">
        <v>368</v>
      </c>
      <c r="B364" s="2"/>
      <c r="C364" s="2" t="s">
        <v>388</v>
      </c>
      <c r="D364" s="2"/>
      <c r="E364" s="2" t="s">
        <v>389</v>
      </c>
      <c r="F364" s="2"/>
      <c r="G364" s="2" t="s">
        <v>390</v>
      </c>
      <c r="H364" s="2"/>
      <c r="I364" s="2" t="s">
        <v>392</v>
      </c>
      <c r="J364" s="2"/>
      <c r="K364" s="2" t="s">
        <v>402</v>
      </c>
    </row>
    <row r="365" spans="1:11" x14ac:dyDescent="0.35">
      <c r="A365" s="2" t="s">
        <v>369</v>
      </c>
      <c r="B365" s="2"/>
      <c r="C365" s="2" t="s">
        <v>388</v>
      </c>
      <c r="D365" s="2"/>
      <c r="E365" s="2" t="s">
        <v>389</v>
      </c>
      <c r="F365" s="2"/>
      <c r="G365" s="2" t="s">
        <v>391</v>
      </c>
      <c r="H365" s="2"/>
      <c r="I365" s="2" t="s">
        <v>392</v>
      </c>
      <c r="J365" s="2"/>
      <c r="K365" s="2" t="s">
        <v>404</v>
      </c>
    </row>
    <row r="366" spans="1:11" x14ac:dyDescent="0.35">
      <c r="A366" s="2" t="s">
        <v>370</v>
      </c>
      <c r="B366" s="2"/>
      <c r="C366" s="2" t="s">
        <v>388</v>
      </c>
      <c r="D366" s="2"/>
      <c r="E366" s="2" t="s">
        <v>389</v>
      </c>
      <c r="F366" s="2"/>
      <c r="G366" s="2" t="s">
        <v>390</v>
      </c>
      <c r="H366" s="2"/>
      <c r="I366" s="2" t="s">
        <v>392</v>
      </c>
      <c r="J366" s="2"/>
      <c r="K366" s="2" t="s">
        <v>395</v>
      </c>
    </row>
    <row r="367" spans="1:11" x14ac:dyDescent="0.35">
      <c r="A367" s="2" t="s">
        <v>371</v>
      </c>
      <c r="B367" s="2"/>
      <c r="C367" s="2" t="s">
        <v>388</v>
      </c>
      <c r="D367" s="2"/>
      <c r="E367" s="2" t="s">
        <v>389</v>
      </c>
      <c r="F367" s="2"/>
      <c r="G367" s="2" t="s">
        <v>391</v>
      </c>
      <c r="H367" s="2"/>
      <c r="I367" s="2" t="s">
        <v>392</v>
      </c>
      <c r="J367" s="2"/>
      <c r="K367" s="2" t="s">
        <v>405</v>
      </c>
    </row>
    <row r="368" spans="1:11" x14ac:dyDescent="0.35">
      <c r="A368" s="2" t="s">
        <v>372</v>
      </c>
      <c r="B368" s="2"/>
      <c r="C368" s="2" t="s">
        <v>388</v>
      </c>
      <c r="D368" s="2"/>
      <c r="E368" s="2" t="s">
        <v>389</v>
      </c>
      <c r="F368" s="2"/>
      <c r="G368" s="2" t="s">
        <v>390</v>
      </c>
      <c r="H368" s="2"/>
      <c r="I368" s="2" t="s">
        <v>392</v>
      </c>
      <c r="J368" s="2"/>
      <c r="K368" s="2" t="s">
        <v>402</v>
      </c>
    </row>
    <row r="369" spans="1:11" x14ac:dyDescent="0.35">
      <c r="A369" s="2" t="s">
        <v>373</v>
      </c>
      <c r="B369" s="2"/>
      <c r="C369" s="2" t="s">
        <v>388</v>
      </c>
      <c r="D369" s="2"/>
      <c r="E369" s="2" t="s">
        <v>389</v>
      </c>
      <c r="F369" s="2"/>
      <c r="G369" s="2" t="s">
        <v>390</v>
      </c>
      <c r="H369" s="2"/>
      <c r="I369" s="2" t="s">
        <v>392</v>
      </c>
      <c r="J369" s="2"/>
      <c r="K369" s="2" t="s">
        <v>399</v>
      </c>
    </row>
    <row r="370" spans="1:11" x14ac:dyDescent="0.35">
      <c r="A370" s="2" t="s">
        <v>374</v>
      </c>
      <c r="B370" s="2"/>
      <c r="C370" s="2" t="s">
        <v>388</v>
      </c>
      <c r="D370" s="2"/>
      <c r="E370" s="2" t="s">
        <v>389</v>
      </c>
      <c r="F370" s="2"/>
      <c r="G370" s="2" t="s">
        <v>391</v>
      </c>
      <c r="H370" s="2"/>
      <c r="I370" s="2" t="s">
        <v>392</v>
      </c>
      <c r="J370" s="2"/>
      <c r="K370" s="2" t="s">
        <v>396</v>
      </c>
    </row>
    <row r="371" spans="1:11" x14ac:dyDescent="0.35">
      <c r="A371" s="2" t="s">
        <v>375</v>
      </c>
      <c r="B371" s="2"/>
      <c r="C371" s="2" t="s">
        <v>388</v>
      </c>
      <c r="D371" s="2"/>
      <c r="E371" s="2" t="s">
        <v>389</v>
      </c>
      <c r="F371" s="2"/>
      <c r="G371" s="2" t="s">
        <v>390</v>
      </c>
      <c r="H371" s="2"/>
      <c r="I371" s="2" t="s">
        <v>392</v>
      </c>
      <c r="J371" s="2"/>
      <c r="K371" s="2" t="s">
        <v>408</v>
      </c>
    </row>
    <row r="372" spans="1:11" x14ac:dyDescent="0.35">
      <c r="A372" s="2" t="s">
        <v>376</v>
      </c>
      <c r="B372" s="2"/>
      <c r="C372" s="2" t="s">
        <v>388</v>
      </c>
      <c r="D372" s="2"/>
      <c r="E372" s="2" t="s">
        <v>389</v>
      </c>
      <c r="F372" s="2"/>
      <c r="G372" s="2" t="s">
        <v>390</v>
      </c>
      <c r="H372" s="2"/>
      <c r="I372" s="2" t="s">
        <v>392</v>
      </c>
      <c r="J372" s="2"/>
      <c r="K372" s="2" t="s">
        <v>397</v>
      </c>
    </row>
    <row r="373" spans="1:11" x14ac:dyDescent="0.35">
      <c r="A373" s="2" t="s">
        <v>377</v>
      </c>
      <c r="B373" s="2"/>
      <c r="C373" s="2" t="s">
        <v>388</v>
      </c>
      <c r="D373" s="2"/>
      <c r="E373" s="2" t="s">
        <v>389</v>
      </c>
      <c r="F373" s="2"/>
      <c r="G373" s="2" t="s">
        <v>390</v>
      </c>
      <c r="H373" s="2"/>
      <c r="I373" s="2" t="s">
        <v>392</v>
      </c>
      <c r="J373" s="2"/>
      <c r="K373" s="2" t="s">
        <v>409</v>
      </c>
    </row>
    <row r="374" spans="1:11" x14ac:dyDescent="0.35">
      <c r="A374" s="2" t="s">
        <v>378</v>
      </c>
      <c r="B374" s="2"/>
      <c r="C374" s="2" t="s">
        <v>388</v>
      </c>
      <c r="D374" s="2"/>
      <c r="E374" s="2" t="s">
        <v>389</v>
      </c>
      <c r="F374" s="2"/>
      <c r="G374" s="2" t="s">
        <v>390</v>
      </c>
      <c r="H374" s="2"/>
      <c r="I374" s="2" t="s">
        <v>392</v>
      </c>
      <c r="J374" s="2"/>
      <c r="K374" s="2" t="s">
        <v>408</v>
      </c>
    </row>
    <row r="375" spans="1:11" x14ac:dyDescent="0.35">
      <c r="A375" s="2" t="s">
        <v>379</v>
      </c>
      <c r="B375" s="2"/>
      <c r="C375" s="2" t="s">
        <v>388</v>
      </c>
      <c r="D375" s="2"/>
      <c r="E375" s="2" t="s">
        <v>389</v>
      </c>
      <c r="F375" s="2"/>
      <c r="G375" s="2" t="s">
        <v>391</v>
      </c>
      <c r="H375" s="2"/>
      <c r="I375" s="2" t="s">
        <v>392</v>
      </c>
      <c r="J375" s="2"/>
      <c r="K375" s="2" t="s">
        <v>410</v>
      </c>
    </row>
  </sheetData>
  <phoneticPr fontId="4" type="noConversion"/>
  <pageMargins left="0.7" right="0.7" top="0.75" bottom="0.75" header="0.1" footer="0.3"/>
  <pageSetup paperSize="9" orientation="portrait" horizontalDpi="300" verticalDpi="0" copies="0" r:id="rId1"/>
  <headerFooter>
    <oddHeader>&amp;L&amp;"Arial,Bold"&amp;8 10:28 PM
&amp;"Arial,Bold"&amp;8 01/12/25
&amp;"Arial,Bold"&amp;8 &amp;C&amp;"Arial,Bold"&amp;12 COUNTDOWN UNIVERSITY OF NIGERIA
&amp;"Arial,Bold"&amp;14 Number of Student in Each LEVEL</oddHeader>
    <oddFooter>&amp;R&amp;"Arial,Bold"&amp;8 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98052-ADBC-4316-9343-EC63963C8B91}">
  <sheetPr codeName="Sheet5"/>
  <dimension ref="A1:I11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H11" sqref="H11"/>
    </sheetView>
  </sheetViews>
  <sheetFormatPr defaultRowHeight="14.5" x14ac:dyDescent="0.35"/>
  <cols>
    <col min="1" max="2" width="3" style="26" customWidth="1"/>
    <col min="3" max="3" width="18.1796875" style="26" customWidth="1"/>
    <col min="4" max="4" width="10.6328125" bestFit="1" customWidth="1"/>
    <col min="7" max="7" width="4.453125" customWidth="1"/>
    <col min="8" max="8" width="15" bestFit="1" customWidth="1"/>
    <col min="9" max="9" width="4.54296875" customWidth="1"/>
  </cols>
  <sheetData>
    <row r="1" spans="1:9" s="5" customFormat="1" ht="15" thickBot="1" x14ac:dyDescent="0.4">
      <c r="A1" s="16"/>
      <c r="B1" s="16"/>
      <c r="C1" s="16"/>
      <c r="D1" s="4" t="s">
        <v>419</v>
      </c>
    </row>
    <row r="2" spans="1:9" ht="30.5" thickTop="1" x14ac:dyDescent="0.6">
      <c r="A2" s="1" t="s">
        <v>470</v>
      </c>
      <c r="B2" s="1"/>
      <c r="C2" s="1"/>
      <c r="D2" s="18"/>
      <c r="F2" s="39" t="s">
        <v>471</v>
      </c>
    </row>
    <row r="3" spans="1:9" ht="15" thickBot="1" x14ac:dyDescent="0.4">
      <c r="A3" s="1"/>
      <c r="B3" s="1" t="s">
        <v>472</v>
      </c>
      <c r="C3" s="1"/>
      <c r="D3" s="18">
        <v>154405000</v>
      </c>
    </row>
    <row r="4" spans="1:9" s="26" customFormat="1" ht="16" thickBot="1" x14ac:dyDescent="0.4">
      <c r="A4" s="1" t="s">
        <v>473</v>
      </c>
      <c r="B4" s="1"/>
      <c r="C4" s="1"/>
      <c r="D4" s="24">
        <f>ROUND(SUM(D2:D3),5)</f>
        <v>154405000</v>
      </c>
      <c r="F4" s="41" t="s">
        <v>474</v>
      </c>
      <c r="G4" s="42"/>
      <c r="H4" s="43" t="s">
        <v>475</v>
      </c>
      <c r="I4" s="42"/>
    </row>
    <row r="5" spans="1:9" ht="16" thickTop="1" x14ac:dyDescent="0.35">
      <c r="A5" s="1" t="s">
        <v>476</v>
      </c>
      <c r="B5" s="1"/>
      <c r="C5" s="1"/>
      <c r="D5" s="18"/>
      <c r="F5" s="44"/>
      <c r="G5" s="44"/>
      <c r="H5" s="44" t="s">
        <v>472</v>
      </c>
      <c r="I5" s="44"/>
    </row>
    <row r="6" spans="1:9" ht="15.5" x14ac:dyDescent="0.35">
      <c r="A6" s="1"/>
      <c r="B6" s="1" t="s">
        <v>477</v>
      </c>
      <c r="C6" s="1"/>
      <c r="D6" s="18"/>
      <c r="F6" s="44"/>
      <c r="G6" s="44"/>
      <c r="H6" s="44"/>
      <c r="I6" s="44"/>
    </row>
    <row r="7" spans="1:9" ht="16" thickBot="1" x14ac:dyDescent="0.4">
      <c r="A7" s="1"/>
      <c r="B7" s="1"/>
      <c r="C7" s="1" t="s">
        <v>441</v>
      </c>
      <c r="D7" s="18">
        <v>197032500</v>
      </c>
      <c r="F7" s="44"/>
      <c r="G7" s="44"/>
      <c r="H7" s="44"/>
      <c r="I7" s="44"/>
    </row>
    <row r="8" spans="1:9" ht="16" thickBot="1" x14ac:dyDescent="0.4">
      <c r="A8" s="1"/>
      <c r="B8" s="1" t="s">
        <v>478</v>
      </c>
      <c r="C8" s="1"/>
      <c r="D8" s="22">
        <f>ROUND(SUM(D6:D7),5)</f>
        <v>197032500</v>
      </c>
      <c r="F8" s="44" t="s">
        <v>474</v>
      </c>
      <c r="G8" s="43"/>
      <c r="H8" s="45">
        <f>SUM(D7)</f>
        <v>197032500</v>
      </c>
      <c r="I8" s="43"/>
    </row>
    <row r="9" spans="1:9" s="26" customFormat="1" ht="16" thickBot="1" x14ac:dyDescent="0.4">
      <c r="A9" s="1" t="s">
        <v>479</v>
      </c>
      <c r="B9" s="1"/>
      <c r="C9" s="1"/>
      <c r="D9" s="24">
        <f>ROUND(D5+D8,5)</f>
        <v>197032500</v>
      </c>
      <c r="F9" s="41"/>
      <c r="G9" s="41"/>
      <c r="H9" s="46">
        <f>SUM(D3)</f>
        <v>154405000</v>
      </c>
      <c r="I9" s="41"/>
    </row>
    <row r="10" spans="1:9" ht="16" thickTop="1" x14ac:dyDescent="0.35">
      <c r="F10" s="44"/>
      <c r="G10" s="44"/>
      <c r="H10" s="44"/>
      <c r="I10" s="44"/>
    </row>
    <row r="11" spans="1:9" ht="15.5" x14ac:dyDescent="0.35">
      <c r="F11" s="44" t="s">
        <v>474</v>
      </c>
      <c r="G11" s="44"/>
      <c r="H11" s="47">
        <f>H8/H9</f>
        <v>1.2760759042777112</v>
      </c>
      <c r="I11" s="44"/>
    </row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10:17 AM
&amp;"Arial,Bold"&amp;8 01/14/25
&amp;"Arial,Bold"&amp;8 Accrual Basis&amp;C&amp;"Arial,Bold"&amp;12 COUNTDOWN UNIVERSITY OF NIGERIA
&amp;"Arial,Bold"&amp;14 Current Asset Turnover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819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8193" r:id="rId4" name="FILT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955C-EBBD-42DE-AB3D-B9BD10086539}">
  <sheetPr codeName="Sheet6"/>
  <dimension ref="A1:J12"/>
  <sheetViews>
    <sheetView workbookViewId="0">
      <pane xSplit="3" ySplit="1" topLeftCell="D2" activePane="bottomRight" state="frozenSplit"/>
      <selection pane="topRight" activeCell="D1" sqref="D1"/>
      <selection pane="bottomLeft" activeCell="A2" sqref="A2"/>
      <selection pane="bottomRight" activeCell="H12" sqref="H12"/>
    </sheetView>
  </sheetViews>
  <sheetFormatPr defaultRowHeight="14.5" x14ac:dyDescent="0.35"/>
  <cols>
    <col min="1" max="2" width="3" style="26" customWidth="1"/>
    <col min="3" max="3" width="29.54296875" style="26" customWidth="1"/>
    <col min="4" max="4" width="10.6328125" bestFit="1" customWidth="1"/>
    <col min="5" max="5" width="1.81640625" customWidth="1"/>
    <col min="7" max="7" width="3.36328125" customWidth="1"/>
    <col min="8" max="8" width="15" bestFit="1" customWidth="1"/>
    <col min="10" max="10" width="6" customWidth="1"/>
  </cols>
  <sheetData>
    <row r="1" spans="1:10" s="5" customFormat="1" ht="15" thickBot="1" x14ac:dyDescent="0.4">
      <c r="A1" s="16"/>
      <c r="B1" s="16"/>
      <c r="C1" s="16"/>
      <c r="D1" s="4" t="s">
        <v>419</v>
      </c>
    </row>
    <row r="2" spans="1:10" ht="15" thickTop="1" x14ac:dyDescent="0.35">
      <c r="A2" s="1" t="s">
        <v>470</v>
      </c>
      <c r="B2" s="1"/>
      <c r="C2" s="1"/>
      <c r="D2" s="18"/>
    </row>
    <row r="3" spans="1:10" ht="15.5" x14ac:dyDescent="0.35">
      <c r="A3" s="1"/>
      <c r="B3" s="1" t="s">
        <v>480</v>
      </c>
      <c r="C3" s="1"/>
      <c r="D3" s="18"/>
      <c r="F3" s="48" t="s">
        <v>481</v>
      </c>
    </row>
    <row r="4" spans="1:10" ht="15" thickBot="1" x14ac:dyDescent="0.4">
      <c r="A4" s="1"/>
      <c r="B4" s="1"/>
      <c r="C4" s="1" t="s">
        <v>482</v>
      </c>
      <c r="D4" s="18">
        <v>520000000</v>
      </c>
    </row>
    <row r="5" spans="1:10" ht="16" thickBot="1" x14ac:dyDescent="0.4">
      <c r="A5" s="1"/>
      <c r="B5" s="1" t="s">
        <v>483</v>
      </c>
      <c r="C5" s="1"/>
      <c r="D5" s="22">
        <f>ROUND(SUM(D3:D4),5)</f>
        <v>520000000</v>
      </c>
      <c r="F5" s="44" t="s">
        <v>474</v>
      </c>
      <c r="G5" s="43"/>
      <c r="H5" s="43" t="s">
        <v>484</v>
      </c>
      <c r="I5" s="43"/>
      <c r="J5" s="40"/>
    </row>
    <row r="6" spans="1:10" s="26" customFormat="1" ht="16" thickBot="1" x14ac:dyDescent="0.4">
      <c r="A6" s="1" t="s">
        <v>473</v>
      </c>
      <c r="B6" s="1"/>
      <c r="C6" s="1"/>
      <c r="D6" s="24">
        <f>ROUND(D2+D5,5)</f>
        <v>520000000</v>
      </c>
      <c r="F6" s="41"/>
      <c r="G6" s="41"/>
      <c r="H6" s="41" t="s">
        <v>480</v>
      </c>
      <c r="I6" s="41"/>
    </row>
    <row r="7" spans="1:10" ht="16" thickTop="1" x14ac:dyDescent="0.35">
      <c r="A7" s="1" t="s">
        <v>476</v>
      </c>
      <c r="B7" s="1"/>
      <c r="C7" s="1"/>
      <c r="D7" s="18"/>
      <c r="F7" s="44"/>
      <c r="G7" s="44"/>
      <c r="H7" s="44"/>
      <c r="I7" s="44"/>
    </row>
    <row r="8" spans="1:10" ht="15.5" x14ac:dyDescent="0.35">
      <c r="A8" s="1"/>
      <c r="B8" s="1" t="s">
        <v>477</v>
      </c>
      <c r="C8" s="1"/>
      <c r="D8" s="18"/>
      <c r="F8" s="44" t="s">
        <v>474</v>
      </c>
      <c r="G8" s="43"/>
      <c r="H8" s="49">
        <f>SUM(D9)</f>
        <v>159615000</v>
      </c>
      <c r="I8" s="43"/>
    </row>
    <row r="9" spans="1:10" ht="16" thickBot="1" x14ac:dyDescent="0.4">
      <c r="A9" s="1"/>
      <c r="B9" s="1"/>
      <c r="C9" s="1" t="s">
        <v>441</v>
      </c>
      <c r="D9" s="18">
        <v>159615000</v>
      </c>
      <c r="F9" s="44"/>
      <c r="G9" s="44"/>
      <c r="H9" s="50">
        <f>SUM(D4)</f>
        <v>520000000</v>
      </c>
      <c r="I9" s="44"/>
    </row>
    <row r="10" spans="1:10" ht="16" thickBot="1" x14ac:dyDescent="0.4">
      <c r="A10" s="1"/>
      <c r="B10" s="1" t="s">
        <v>478</v>
      </c>
      <c r="C10" s="1"/>
      <c r="D10" s="22">
        <f>ROUND(SUM(D8:D9),5)</f>
        <v>159615000</v>
      </c>
      <c r="F10" s="44"/>
      <c r="G10" s="44"/>
      <c r="H10" s="44"/>
      <c r="I10" s="44"/>
    </row>
    <row r="11" spans="1:10" s="26" customFormat="1" ht="16" thickBot="1" x14ac:dyDescent="0.4">
      <c r="A11" s="1" t="s">
        <v>479</v>
      </c>
      <c r="B11" s="1"/>
      <c r="C11" s="1"/>
      <c r="D11" s="24">
        <f>ROUND(D7+D10,5)</f>
        <v>159615000</v>
      </c>
      <c r="F11" s="41"/>
      <c r="G11" s="41"/>
      <c r="H11" s="41"/>
      <c r="I11" s="41"/>
    </row>
    <row r="12" spans="1:10" ht="16" thickTop="1" x14ac:dyDescent="0.35">
      <c r="F12" s="44" t="s">
        <v>474</v>
      </c>
      <c r="G12" s="44"/>
      <c r="H12" s="47">
        <f>H8/H9</f>
        <v>0.30695192307692309</v>
      </c>
      <c r="I12" s="44"/>
    </row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10:46 AM
&amp;"Arial,Bold"&amp;8 01/14/25
&amp;"Arial,Bold"&amp;8 Accrual Basis&amp;C&amp;"Arial,Bold"&amp;12 COUNTDOWN UNIVERSITY OF NIGERIA
&amp;"Arial,Bold"&amp;14 Fixed Asset Utilization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7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495300</xdr:colOff>
                <xdr:row>1</xdr:row>
                <xdr:rowOff>38100</xdr:rowOff>
              </to>
            </anchor>
          </controlPr>
        </control>
      </mc:Choice>
      <mc:Fallback>
        <control shapeId="9217" r:id="rId4" name="FILTER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3D3BD-0489-4CAD-B7EA-CAE740B74B22}">
  <sheetPr codeName="Sheet7"/>
  <dimension ref="A1:L15"/>
  <sheetViews>
    <sheetView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K11" sqref="K11"/>
    </sheetView>
  </sheetViews>
  <sheetFormatPr defaultRowHeight="14.5" x14ac:dyDescent="0.35"/>
  <cols>
    <col min="1" max="3" width="3" style="26" customWidth="1"/>
    <col min="4" max="4" width="20.6328125" style="26" customWidth="1"/>
    <col min="5" max="5" width="10.6328125" bestFit="1" customWidth="1"/>
    <col min="6" max="6" width="2.36328125" customWidth="1"/>
    <col min="7" max="7" width="9.54296875" bestFit="1" customWidth="1"/>
    <col min="8" max="8" width="1.90625" customWidth="1"/>
    <col min="9" max="9" width="5" customWidth="1"/>
    <col min="10" max="10" width="6.81640625" customWidth="1"/>
    <col min="11" max="11" width="15" bestFit="1" customWidth="1"/>
    <col min="12" max="12" width="7.6328125" customWidth="1"/>
    <col min="13" max="13" width="2.81640625" customWidth="1"/>
  </cols>
  <sheetData>
    <row r="1" spans="1:12" ht="15" thickBot="1" x14ac:dyDescent="0.4">
      <c r="A1" s="1"/>
      <c r="B1" s="1"/>
      <c r="C1" s="1"/>
      <c r="D1" s="1"/>
      <c r="E1" s="14"/>
      <c r="F1" s="13"/>
      <c r="G1" s="14"/>
      <c r="H1" s="14"/>
    </row>
    <row r="2" spans="1:12" s="5" customFormat="1" ht="15.5" thickTop="1" thickBot="1" x14ac:dyDescent="0.4">
      <c r="A2" s="16"/>
      <c r="B2" s="16"/>
      <c r="C2" s="16"/>
      <c r="D2" s="16"/>
      <c r="E2" s="17" t="s">
        <v>419</v>
      </c>
      <c r="F2" s="3"/>
      <c r="G2" s="17" t="s">
        <v>442</v>
      </c>
      <c r="H2" s="16"/>
    </row>
    <row r="3" spans="1:12" ht="15" thickTop="1" x14ac:dyDescent="0.35">
      <c r="A3" s="1" t="s">
        <v>470</v>
      </c>
      <c r="B3" s="1"/>
      <c r="C3" s="1"/>
      <c r="D3" s="1"/>
      <c r="E3" s="18"/>
      <c r="F3" s="2"/>
      <c r="G3" s="19"/>
      <c r="H3" s="19"/>
    </row>
    <row r="4" spans="1:12" ht="15.5" x14ac:dyDescent="0.35">
      <c r="A4" s="1"/>
      <c r="B4" s="1" t="s">
        <v>472</v>
      </c>
      <c r="C4" s="1"/>
      <c r="D4" s="1"/>
      <c r="E4" s="18"/>
      <c r="F4" s="2"/>
      <c r="G4" s="19"/>
      <c r="H4" s="19"/>
      <c r="I4" s="44" t="s">
        <v>474</v>
      </c>
      <c r="J4" s="43"/>
      <c r="K4" s="43" t="s">
        <v>485</v>
      </c>
      <c r="L4" s="43"/>
    </row>
    <row r="5" spans="1:12" ht="15.5" x14ac:dyDescent="0.35">
      <c r="A5" s="1"/>
      <c r="B5" s="1"/>
      <c r="C5" s="1" t="s">
        <v>486</v>
      </c>
      <c r="D5" s="1"/>
      <c r="E5" s="18"/>
      <c r="F5" s="2"/>
      <c r="G5" s="19"/>
      <c r="H5" s="19"/>
      <c r="I5" s="44"/>
      <c r="J5" s="44"/>
      <c r="K5" s="44" t="s">
        <v>487</v>
      </c>
      <c r="L5" s="44"/>
    </row>
    <row r="6" spans="1:12" ht="16" thickBot="1" x14ac:dyDescent="0.4">
      <c r="A6" s="1"/>
      <c r="B6" s="1"/>
      <c r="C6" s="1"/>
      <c r="D6" s="1" t="s">
        <v>488</v>
      </c>
      <c r="E6" s="18">
        <v>12475000</v>
      </c>
      <c r="F6" s="2"/>
      <c r="G6" s="19">
        <f>ROUND(IF(E9=0, 0, E6/E9),5)</f>
        <v>1</v>
      </c>
      <c r="H6" s="19"/>
      <c r="I6" s="44"/>
      <c r="J6" s="44"/>
      <c r="K6" s="44"/>
      <c r="L6" s="44"/>
    </row>
    <row r="7" spans="1:12" ht="16" thickBot="1" x14ac:dyDescent="0.4">
      <c r="A7" s="1"/>
      <c r="B7" s="1"/>
      <c r="C7" s="1" t="s">
        <v>489</v>
      </c>
      <c r="D7" s="1"/>
      <c r="E7" s="22">
        <f>ROUND(SUM(E5:E6),5)</f>
        <v>12475000</v>
      </c>
      <c r="F7" s="2"/>
      <c r="G7" s="23">
        <f>ROUND(IF(E9=0, 0, E7/E9),5)</f>
        <v>1</v>
      </c>
      <c r="H7" s="19"/>
      <c r="I7" s="44" t="s">
        <v>474</v>
      </c>
      <c r="J7" s="44"/>
      <c r="K7" s="50">
        <f>E12</f>
        <v>197032500</v>
      </c>
      <c r="L7" s="44"/>
    </row>
    <row r="8" spans="1:12" ht="16" thickBot="1" x14ac:dyDescent="0.4">
      <c r="A8" s="1"/>
      <c r="B8" s="1" t="s">
        <v>490</v>
      </c>
      <c r="C8" s="1"/>
      <c r="D8" s="1"/>
      <c r="E8" s="22">
        <f>ROUND(E4+E7,5)</f>
        <v>12475000</v>
      </c>
      <c r="F8" s="2"/>
      <c r="G8" s="23">
        <f>ROUND(IF(E9=0, 0, E8/E9),5)</f>
        <v>1</v>
      </c>
      <c r="H8" s="19"/>
      <c r="I8" s="44"/>
      <c r="J8" s="44"/>
      <c r="K8" s="51">
        <f>E6/2</f>
        <v>6237500</v>
      </c>
      <c r="L8" s="44"/>
    </row>
    <row r="9" spans="1:12" s="26" customFormat="1" ht="16" thickBot="1" x14ac:dyDescent="0.4">
      <c r="A9" s="1" t="s">
        <v>473</v>
      </c>
      <c r="B9" s="1"/>
      <c r="C9" s="1"/>
      <c r="D9" s="1"/>
      <c r="E9" s="24">
        <f>ROUND(E3+E8,5)</f>
        <v>12475000</v>
      </c>
      <c r="F9" s="1"/>
      <c r="G9" s="25">
        <f>ROUND(IF(E9=0, 0, E9/E9),5)</f>
        <v>1</v>
      </c>
      <c r="H9" s="38"/>
      <c r="I9" s="52"/>
      <c r="J9" s="52"/>
      <c r="K9" s="52"/>
      <c r="L9" s="52"/>
    </row>
    <row r="10" spans="1:12" ht="16" thickTop="1" x14ac:dyDescent="0.35">
      <c r="A10" s="1" t="s">
        <v>476</v>
      </c>
      <c r="B10" s="1"/>
      <c r="C10" s="1"/>
      <c r="D10" s="1"/>
      <c r="E10" s="18"/>
      <c r="F10" s="2"/>
      <c r="G10" s="19"/>
      <c r="H10" s="19"/>
      <c r="I10" s="44"/>
      <c r="J10" s="44"/>
      <c r="K10" s="44"/>
      <c r="L10" s="44"/>
    </row>
    <row r="11" spans="1:12" ht="15.5" x14ac:dyDescent="0.35">
      <c r="A11" s="1"/>
      <c r="B11" s="1" t="s">
        <v>477</v>
      </c>
      <c r="C11" s="1"/>
      <c r="D11" s="1"/>
      <c r="E11" s="18"/>
      <c r="F11" s="2"/>
      <c r="G11" s="19"/>
      <c r="H11" s="19"/>
      <c r="I11" s="44" t="s">
        <v>474</v>
      </c>
      <c r="J11" s="44"/>
      <c r="K11" s="53">
        <f>K7/K8</f>
        <v>31.588376753507013</v>
      </c>
      <c r="L11" s="44"/>
    </row>
    <row r="12" spans="1:12" ht="16" thickBot="1" x14ac:dyDescent="0.4">
      <c r="A12" s="1"/>
      <c r="B12" s="1"/>
      <c r="C12" s="1" t="s">
        <v>441</v>
      </c>
      <c r="D12" s="1"/>
      <c r="E12" s="18">
        <v>197032500</v>
      </c>
      <c r="F12" s="2"/>
      <c r="G12" s="19">
        <f>ROUND(IF(E9=0, 0, E12/E9),5)</f>
        <v>15.79419</v>
      </c>
      <c r="H12" s="19"/>
      <c r="I12" s="44"/>
      <c r="J12" s="44"/>
      <c r="K12" s="44"/>
      <c r="L12" s="44"/>
    </row>
    <row r="13" spans="1:12" ht="16" thickBot="1" x14ac:dyDescent="0.4">
      <c r="A13" s="1"/>
      <c r="B13" s="1" t="s">
        <v>478</v>
      </c>
      <c r="C13" s="1"/>
      <c r="D13" s="1"/>
      <c r="E13" s="22">
        <f>ROUND(SUM(E11:E12),5)</f>
        <v>197032500</v>
      </c>
      <c r="F13" s="2"/>
      <c r="G13" s="23">
        <f>ROUND(IF(E9=0, 0, E13/E9),5)</f>
        <v>15.79419</v>
      </c>
      <c r="H13" s="19"/>
      <c r="I13" s="44"/>
      <c r="J13" s="44"/>
      <c r="K13" s="44"/>
      <c r="L13" s="44"/>
    </row>
    <row r="14" spans="1:12" s="26" customFormat="1" ht="16" thickBot="1" x14ac:dyDescent="0.4">
      <c r="A14" s="1" t="s">
        <v>479</v>
      </c>
      <c r="B14" s="1"/>
      <c r="C14" s="1"/>
      <c r="D14" s="1"/>
      <c r="E14" s="24">
        <f>ROUND(E10+E13,5)</f>
        <v>197032500</v>
      </c>
      <c r="F14" s="1"/>
      <c r="G14" s="25">
        <f>ROUND(IF(E9=0, 0, E14/E9),5)</f>
        <v>15.79419</v>
      </c>
      <c r="H14" s="38"/>
      <c r="I14" s="52"/>
      <c r="J14" s="52"/>
      <c r="K14" s="52"/>
      <c r="L14" s="52"/>
    </row>
    <row r="15" spans="1:12" ht="15" thickTop="1" x14ac:dyDescent="0.35"/>
  </sheetData>
  <pageMargins left="0.7" right="0.7" top="0.75" bottom="0.75" header="0.1" footer="0.3"/>
  <pageSetup paperSize="9" orientation="portrait" horizontalDpi="300" verticalDpi="0" copies="0" r:id="rId1"/>
  <headerFooter>
    <oddHeader>&amp;L&amp;"Arial,Bold"&amp;8 11:05 AM
&amp;"Arial,Bold"&amp;8 01/14/25
&amp;"Arial,Bold"&amp;8 Accrual Basis&amp;C&amp;"Arial,Bold"&amp;12 COUNTDOWN UNIVERSITY OF NIGERIA
&amp;"Arial,Bold"&amp;14 Revenue:Debtors Ratio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4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285750</xdr:colOff>
                <xdr:row>1</xdr:row>
                <xdr:rowOff>38100</xdr:rowOff>
              </to>
            </anchor>
          </controlPr>
        </control>
      </mc:Choice>
      <mc:Fallback>
        <control shapeId="10241" r:id="rId4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% of Departmental Profit</vt:lpstr>
      <vt:lpstr>Income Composition Percentage</vt:lpstr>
      <vt:lpstr>% of Revenue By Category</vt:lpstr>
      <vt:lpstr>% of Revenue for Other Income</vt:lpstr>
      <vt:lpstr>Number of Students</vt:lpstr>
      <vt:lpstr>Current Asset Turnover</vt:lpstr>
      <vt:lpstr>Fixed Asset Utilization</vt:lpstr>
      <vt:lpstr>Revenue-to-Debtors Ratio</vt:lpstr>
      <vt:lpstr>'% of Departmental Profit'!Print_Titles</vt:lpstr>
      <vt:lpstr>'% of Revenue By Category'!Print_Titles</vt:lpstr>
      <vt:lpstr>'% of Revenue for Other Income'!Print_Titles</vt:lpstr>
      <vt:lpstr>'Current Asset Turnover'!Print_Titles</vt:lpstr>
      <vt:lpstr>'Fixed Asset Utilization'!Print_Titles</vt:lpstr>
      <vt:lpstr>'Income Composition Percentage'!Print_Titles</vt:lpstr>
      <vt:lpstr>'Number of Students'!Print_Titles</vt:lpstr>
      <vt:lpstr>'Revenue-to-Debtors Ratio'!Print_Titles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Taiwo A. Olukoya</cp:lastModifiedBy>
  <dcterms:created xsi:type="dcterms:W3CDTF">2025-01-12T21:28:54Z</dcterms:created>
  <dcterms:modified xsi:type="dcterms:W3CDTF">2025-01-17T13:14:57Z</dcterms:modified>
</cp:coreProperties>
</file>